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ODH 2023\SZENATUS\julius\HHK tanterv\Kat log alap\"/>
    </mc:Choice>
  </mc:AlternateContent>
  <bookViews>
    <workbookView xWindow="0" yWindow="0" windowWidth="23040" windowHeight="8496" activeTab="1"/>
  </bookViews>
  <sheets>
    <sheet name="SZAK" sheetId="7" r:id="rId1"/>
    <sheet name="Hadtáp" sheetId="12" r:id="rId2"/>
    <sheet name="Közl_SPEC" sheetId="14" r:id="rId3"/>
    <sheet name="páncélos- és gépjármű" sheetId="16" r:id="rId4"/>
    <sheet name="fegyverzettechnika" sheetId="15" r:id="rId5"/>
    <sheet name="Katonai pénzügyi" sheetId="13" r:id="rId6"/>
  </sheets>
  <externalReferences>
    <externalReference r:id="rId7"/>
    <externalReference r:id="rId8"/>
  </externalReferences>
  <definedNames>
    <definedName name="_1A83.2_1" localSheetId="4">#REF!</definedName>
    <definedName name="_1A83.2_1" localSheetId="1">#REF!</definedName>
    <definedName name="_1A83.2_1" localSheetId="5">#REF!</definedName>
    <definedName name="_1A83.2_1" localSheetId="2">#REF!</definedName>
    <definedName name="_1A83.2_1" localSheetId="3">#REF!</definedName>
    <definedName name="_1A83.2_1">#REF!</definedName>
    <definedName name="_2A83.2_2" localSheetId="4">#REF!</definedName>
    <definedName name="_2A83.2_2" localSheetId="1">#REF!</definedName>
    <definedName name="_2A83.2_2" localSheetId="5">#REF!</definedName>
    <definedName name="_2A83.2_2" localSheetId="2">#REF!</definedName>
    <definedName name="_2A83.2_2" localSheetId="3">#REF!</definedName>
    <definedName name="_2A83.2_2">#REF!</definedName>
    <definedName name="_3A83.2_3" localSheetId="4">#REF!</definedName>
    <definedName name="_3A83.2_3" localSheetId="1">#REF!</definedName>
    <definedName name="_3A83.2_3" localSheetId="5">#REF!</definedName>
    <definedName name="_3A83.2_3" localSheetId="2">#REF!</definedName>
    <definedName name="_3A83.2_3" localSheetId="3">#REF!</definedName>
    <definedName name="_3A83.2_3">#REF!</definedName>
    <definedName name="_4A83.2_4" localSheetId="4">#REF!</definedName>
    <definedName name="_4A83.2_4" localSheetId="1">#REF!</definedName>
    <definedName name="_4A83.2_4" localSheetId="5">#REF!</definedName>
    <definedName name="_4A83.2_4" localSheetId="2">#REF!</definedName>
    <definedName name="_4A83.2_4" localSheetId="3">#REF!</definedName>
    <definedName name="_4A83.2_4">#REF!</definedName>
    <definedName name="A83.2" localSheetId="4">#REF!</definedName>
    <definedName name="A83.2" localSheetId="1">#REF!</definedName>
    <definedName name="A83.2" localSheetId="5">#REF!</definedName>
    <definedName name="A83.2" localSheetId="2">#REF!</definedName>
    <definedName name="A83.2" localSheetId="3">#REF!</definedName>
    <definedName name="A83.2">#REF!</definedName>
    <definedName name="Hadtáp">#REF!</definedName>
    <definedName name="Katonai_pénzügyi">#REF!</definedName>
    <definedName name="kozl">#REF!</definedName>
    <definedName name="másol" localSheetId="4">#REF!</definedName>
    <definedName name="másol" localSheetId="1">#REF!</definedName>
    <definedName name="másol" localSheetId="5">#REF!</definedName>
    <definedName name="másol" localSheetId="2">#REF!</definedName>
    <definedName name="másol" localSheetId="3">#REF!</definedName>
    <definedName name="másol">#REF!</definedName>
    <definedName name="_xlnm.Print_Area" localSheetId="1">Hadtáp!$A$1:$BE$54</definedName>
    <definedName name="_xlnm.Print_Area" localSheetId="5">'Katonai pénzügyi'!$A$1:$BE$56</definedName>
    <definedName name="_xlnm.Print_Area" localSheetId="2">Közl_SPEC!$A$1:$BE$59</definedName>
    <definedName name="_xlnm.Print_Area" localSheetId="3">'páncélos- és gépjármű'!$A$1:$BE$56</definedName>
    <definedName name="_xlnm.Print_Area" localSheetId="0">SZAK!$A$1:$BE$139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25" i="7" l="1"/>
  <c r="BD25" i="7"/>
  <c r="BC25" i="7"/>
  <c r="BB25" i="7"/>
  <c r="BA25" i="7"/>
  <c r="AZ25" i="7"/>
  <c r="AW25" i="7"/>
  <c r="AU25" i="7"/>
  <c r="AQ25" i="7"/>
  <c r="AO25" i="7"/>
  <c r="AK25" i="7"/>
  <c r="AI25" i="7"/>
  <c r="AE25" i="7"/>
  <c r="AC25" i="7"/>
  <c r="M25" i="7"/>
  <c r="K25" i="7"/>
  <c r="G25" i="7"/>
  <c r="E25" i="7"/>
  <c r="S26" i="7" l="1"/>
  <c r="Q26" i="7"/>
  <c r="Y34" i="7"/>
  <c r="W34" i="7"/>
  <c r="K15" i="7"/>
  <c r="M15" i="7"/>
  <c r="Q29" i="7"/>
  <c r="AU58" i="7"/>
  <c r="AU59" i="7"/>
  <c r="AO58" i="7"/>
  <c r="AO59" i="7"/>
  <c r="AI58" i="7"/>
  <c r="AI59" i="7"/>
  <c r="AK58" i="7"/>
  <c r="AK59" i="7"/>
  <c r="AC58" i="7"/>
  <c r="AE58" i="7"/>
  <c r="AC59" i="7"/>
  <c r="AE59" i="7"/>
  <c r="W58" i="7"/>
  <c r="Y58" i="7"/>
  <c r="W59" i="7"/>
  <c r="Y59" i="7"/>
  <c r="Q58" i="7"/>
  <c r="S58" i="7"/>
  <c r="Q59" i="7"/>
  <c r="S59" i="7"/>
  <c r="M58" i="7"/>
  <c r="M59" i="7"/>
  <c r="K58" i="7"/>
  <c r="K59" i="7"/>
  <c r="G58" i="7"/>
  <c r="G59" i="7"/>
  <c r="E58" i="7"/>
  <c r="E59" i="7"/>
  <c r="G126" i="7"/>
  <c r="E126" i="7"/>
  <c r="BE73" i="7" l="1"/>
  <c r="BC73" i="7"/>
  <c r="BB73" i="7"/>
  <c r="BA73" i="7"/>
  <c r="AZ73" i="7"/>
  <c r="AU73" i="7"/>
  <c r="AQ73" i="7"/>
  <c r="AO73" i="7"/>
  <c r="AK73" i="7"/>
  <c r="AI73" i="7"/>
  <c r="AE73" i="7"/>
  <c r="AC73" i="7"/>
  <c r="Y73" i="7"/>
  <c r="W73" i="7"/>
  <c r="S73" i="7"/>
  <c r="Q73" i="7"/>
  <c r="M73" i="7"/>
  <c r="K73" i="7"/>
  <c r="G73" i="7"/>
  <c r="E73" i="7"/>
  <c r="AZ11" i="7" l="1"/>
  <c r="BA11" i="7"/>
  <c r="BB11" i="7"/>
  <c r="BC11" i="7"/>
  <c r="BD11" i="7"/>
  <c r="BE11" i="7"/>
  <c r="AZ12" i="7"/>
  <c r="BA12" i="7"/>
  <c r="BB12" i="7"/>
  <c r="BC12" i="7"/>
  <c r="BD12" i="7"/>
  <c r="BE12" i="7"/>
  <c r="AZ13" i="7"/>
  <c r="BA13" i="7"/>
  <c r="BB13" i="7"/>
  <c r="BC13" i="7"/>
  <c r="BD13" i="7"/>
  <c r="BE13" i="7"/>
  <c r="AZ14" i="7"/>
  <c r="BA14" i="7"/>
  <c r="BB14" i="7"/>
  <c r="BC14" i="7"/>
  <c r="BD14" i="7"/>
  <c r="BE14" i="7"/>
  <c r="AZ36" i="7"/>
  <c r="BA36" i="7"/>
  <c r="BB36" i="7"/>
  <c r="BC36" i="7"/>
  <c r="BD36" i="7"/>
  <c r="BE36" i="7"/>
  <c r="Z70" i="7"/>
  <c r="Y36" i="7" l="1"/>
  <c r="W36" i="7"/>
  <c r="M36" i="7"/>
  <c r="K36" i="7"/>
  <c r="G36" i="7"/>
  <c r="E36" i="7"/>
  <c r="BE26" i="7"/>
  <c r="BD26" i="7"/>
  <c r="BC26" i="7"/>
  <c r="BB26" i="7"/>
  <c r="BA26" i="7"/>
  <c r="AZ26" i="7"/>
  <c r="AW26" i="7"/>
  <c r="AU26" i="7"/>
  <c r="AQ26" i="7"/>
  <c r="AO26" i="7"/>
  <c r="AK26" i="7"/>
  <c r="AI26" i="7"/>
  <c r="AE26" i="7"/>
  <c r="AC26" i="7"/>
  <c r="G26" i="7"/>
  <c r="E26" i="7"/>
  <c r="BE24" i="7"/>
  <c r="BD24" i="7"/>
  <c r="BC24" i="7"/>
  <c r="BB24" i="7"/>
  <c r="BA24" i="7"/>
  <c r="AZ24" i="7"/>
  <c r="AW24" i="7"/>
  <c r="AU24" i="7"/>
  <c r="AQ24" i="7"/>
  <c r="AO24" i="7"/>
  <c r="AK24" i="7"/>
  <c r="AI24" i="7"/>
  <c r="AE24" i="7"/>
  <c r="AC24" i="7"/>
  <c r="Y24" i="7"/>
  <c r="W24" i="7"/>
  <c r="S24" i="7"/>
  <c r="Q24" i="7"/>
  <c r="M24" i="7"/>
  <c r="K24" i="7"/>
  <c r="G24" i="7"/>
  <c r="E24" i="7"/>
  <c r="Y37" i="7"/>
  <c r="W37" i="7"/>
  <c r="Y38" i="7"/>
  <c r="W38" i="7"/>
  <c r="S30" i="7"/>
  <c r="S31" i="7"/>
  <c r="Q30" i="7"/>
  <c r="M30" i="7"/>
  <c r="K30" i="7"/>
  <c r="G30" i="7"/>
  <c r="E30" i="7"/>
  <c r="AK57" i="7"/>
  <c r="AK60" i="7"/>
  <c r="AE61" i="7"/>
  <c r="AE62" i="7"/>
  <c r="AE63" i="7"/>
  <c r="AE64" i="7"/>
  <c r="AE65" i="7"/>
  <c r="AC61" i="7"/>
  <c r="AC62" i="7"/>
  <c r="AC63" i="7"/>
  <c r="AC64" i="7"/>
  <c r="AC65" i="7"/>
  <c r="Y61" i="7"/>
  <c r="Y62" i="7"/>
  <c r="Y63" i="7"/>
  <c r="Y64" i="7"/>
  <c r="Y65" i="7"/>
  <c r="W61" i="7"/>
  <c r="W62" i="7"/>
  <c r="W63" i="7"/>
  <c r="W64" i="7"/>
  <c r="W65" i="7"/>
  <c r="S60" i="7"/>
  <c r="S61" i="7"/>
  <c r="S62" i="7"/>
  <c r="S63" i="7"/>
  <c r="S64" i="7"/>
  <c r="Q60" i="7"/>
  <c r="Q61" i="7"/>
  <c r="Q62" i="7"/>
  <c r="Q63" i="7"/>
  <c r="Q64" i="7"/>
  <c r="BE57" i="7"/>
  <c r="BC57" i="7"/>
  <c r="BB57" i="7"/>
  <c r="BA57" i="7"/>
  <c r="AZ57" i="7"/>
  <c r="AW57" i="7"/>
  <c r="AU57" i="7"/>
  <c r="AQ57" i="7"/>
  <c r="AO57" i="7"/>
  <c r="AI57" i="7"/>
  <c r="AE57" i="7"/>
  <c r="AC57" i="7"/>
  <c r="Y57" i="7"/>
  <c r="W57" i="7"/>
  <c r="S57" i="7"/>
  <c r="Q57" i="7"/>
  <c r="M57" i="7"/>
  <c r="K57" i="7"/>
  <c r="G57" i="7"/>
  <c r="E57" i="7"/>
  <c r="E63" i="7"/>
  <c r="G63" i="7"/>
  <c r="K63" i="7"/>
  <c r="M63" i="7"/>
  <c r="AI63" i="7"/>
  <c r="AK63" i="7"/>
  <c r="AO63" i="7"/>
  <c r="AQ63" i="7"/>
  <c r="AU63" i="7"/>
  <c r="AW63" i="7"/>
  <c r="AZ63" i="7"/>
  <c r="BA63" i="7"/>
  <c r="BB63" i="7"/>
  <c r="BC63" i="7"/>
  <c r="BE63" i="7"/>
  <c r="S28" i="7"/>
  <c r="Q28" i="7"/>
  <c r="S27" i="7"/>
  <c r="Q27" i="7"/>
  <c r="M20" i="7"/>
  <c r="K20" i="7"/>
  <c r="M19" i="7"/>
  <c r="M18" i="7"/>
  <c r="K18" i="7"/>
  <c r="M17" i="7"/>
  <c r="K17" i="7"/>
  <c r="M16" i="7"/>
  <c r="M21" i="7"/>
  <c r="K21" i="7"/>
  <c r="BE15" i="7"/>
  <c r="BD15" i="7"/>
  <c r="BC15" i="7"/>
  <c r="BB15" i="7"/>
  <c r="BA15" i="7"/>
  <c r="AZ15" i="7"/>
  <c r="AW15" i="7"/>
  <c r="AU15" i="7"/>
  <c r="AQ15" i="7"/>
  <c r="AO15" i="7"/>
  <c r="AK15" i="7"/>
  <c r="AI15" i="7"/>
  <c r="AE15" i="7"/>
  <c r="AC15" i="7"/>
  <c r="Y15" i="7"/>
  <c r="W15" i="7"/>
  <c r="M22" i="7"/>
  <c r="K22" i="7"/>
  <c r="M60" i="7" l="1"/>
  <c r="K60" i="7"/>
  <c r="BE60" i="7"/>
  <c r="BC60" i="7"/>
  <c r="BB60" i="7"/>
  <c r="BA60" i="7"/>
  <c r="AZ60" i="7"/>
  <c r="AW60" i="7"/>
  <c r="AU60" i="7"/>
  <c r="AQ60" i="7"/>
  <c r="AO60" i="7"/>
  <c r="AI60" i="7"/>
  <c r="AE60" i="7"/>
  <c r="AC60" i="7"/>
  <c r="Y60" i="7"/>
  <c r="W60" i="7"/>
  <c r="G60" i="7"/>
  <c r="E60" i="7"/>
  <c r="Y42" i="7" l="1"/>
  <c r="BE62" i="7"/>
  <c r="BC62" i="7"/>
  <c r="BB62" i="7"/>
  <c r="BA62" i="7"/>
  <c r="AZ62" i="7"/>
  <c r="AW62" i="7"/>
  <c r="AU62" i="7"/>
  <c r="AQ62" i="7"/>
  <c r="AO62" i="7"/>
  <c r="AK62" i="7"/>
  <c r="AI62" i="7"/>
  <c r="M62" i="7"/>
  <c r="K62" i="7"/>
  <c r="G62" i="7"/>
  <c r="E62" i="7"/>
  <c r="BE61" i="7"/>
  <c r="BC61" i="7"/>
  <c r="BB61" i="7"/>
  <c r="BA61" i="7"/>
  <c r="AZ61" i="7"/>
  <c r="AW61" i="7"/>
  <c r="AU61" i="7"/>
  <c r="AQ61" i="7"/>
  <c r="AO61" i="7"/>
  <c r="AK61" i="7"/>
  <c r="AI61" i="7"/>
  <c r="M61" i="7"/>
  <c r="K61" i="7"/>
  <c r="G61" i="7"/>
  <c r="E61" i="7"/>
  <c r="AE130" i="7" l="1"/>
  <c r="AC130" i="7"/>
  <c r="AE129" i="7"/>
  <c r="AC129" i="7"/>
  <c r="AE128" i="7"/>
  <c r="AC128" i="7"/>
  <c r="G127" i="7" l="1"/>
  <c r="E127" i="7"/>
  <c r="G125" i="7" l="1"/>
  <c r="E125" i="7"/>
  <c r="BE35" i="14" l="1"/>
  <c r="BD35" i="14"/>
  <c r="BC35" i="14"/>
  <c r="BB35" i="14"/>
  <c r="BA35" i="14"/>
  <c r="AZ35" i="14"/>
  <c r="AW35" i="14"/>
  <c r="AU35" i="14"/>
  <c r="AQ35" i="14"/>
  <c r="AO35" i="14"/>
  <c r="AK35" i="14"/>
  <c r="AI35" i="14"/>
  <c r="AE35" i="14"/>
  <c r="AC35" i="14"/>
  <c r="Y35" i="14"/>
  <c r="W35" i="14"/>
  <c r="S35" i="14"/>
  <c r="Q35" i="14"/>
  <c r="M35" i="14"/>
  <c r="K35" i="14"/>
  <c r="G35" i="14"/>
  <c r="E35" i="14"/>
  <c r="G123" i="7" l="1"/>
  <c r="E123" i="7"/>
  <c r="G122" i="7"/>
  <c r="E122" i="7"/>
  <c r="G121" i="7"/>
  <c r="E121" i="7"/>
  <c r="AW115" i="7" l="1"/>
  <c r="AW116" i="7"/>
  <c r="AW117" i="7"/>
  <c r="AW118" i="7"/>
  <c r="AW110" i="7"/>
  <c r="AW111" i="7"/>
  <c r="AW112" i="7"/>
  <c r="AW113" i="7"/>
  <c r="AW114" i="7"/>
  <c r="AW102" i="7"/>
  <c r="AW103" i="7"/>
  <c r="AW104" i="7"/>
  <c r="AW105" i="7"/>
  <c r="AW106" i="7"/>
  <c r="AU115" i="7"/>
  <c r="AU116" i="7"/>
  <c r="AU110" i="7"/>
  <c r="AU111" i="7"/>
  <c r="AU112" i="7"/>
  <c r="AU113" i="7"/>
  <c r="AU114" i="7"/>
  <c r="AU102" i="7"/>
  <c r="AU103" i="7"/>
  <c r="AU104" i="7"/>
  <c r="AU105" i="7"/>
  <c r="AU106" i="7"/>
  <c r="AQ113" i="7"/>
  <c r="AQ114" i="7"/>
  <c r="AQ115" i="7"/>
  <c r="AQ116" i="7"/>
  <c r="AQ117" i="7"/>
  <c r="AQ110" i="7"/>
  <c r="AQ111" i="7"/>
  <c r="AQ112" i="7"/>
  <c r="AQ101" i="7"/>
  <c r="AQ102" i="7"/>
  <c r="AO113" i="7"/>
  <c r="AO114" i="7"/>
  <c r="AO115" i="7"/>
  <c r="AO116" i="7"/>
  <c r="AO110" i="7"/>
  <c r="AO111" i="7"/>
  <c r="AO112" i="7"/>
  <c r="AO99" i="7"/>
  <c r="AO100" i="7"/>
  <c r="AO101" i="7"/>
  <c r="AO102" i="7"/>
  <c r="AK114" i="7"/>
  <c r="AK115" i="7"/>
  <c r="AK116" i="7"/>
  <c r="AK117" i="7"/>
  <c r="AK118" i="7"/>
  <c r="AK119" i="7"/>
  <c r="AK120" i="7"/>
  <c r="AK111" i="7"/>
  <c r="AK112" i="7"/>
  <c r="AK113" i="7"/>
  <c r="AK110" i="7"/>
  <c r="AK99" i="7"/>
  <c r="AI114" i="7"/>
  <c r="AI115" i="7"/>
  <c r="AI116" i="7"/>
  <c r="AI117" i="7"/>
  <c r="AI118" i="7"/>
  <c r="AI119" i="7"/>
  <c r="AI120" i="7"/>
  <c r="AI111" i="7"/>
  <c r="AI112" i="7"/>
  <c r="AI113" i="7"/>
  <c r="AI110" i="7"/>
  <c r="AI99" i="7"/>
  <c r="AE111" i="7"/>
  <c r="AE112" i="7"/>
  <c r="AE113" i="7"/>
  <c r="AE114" i="7"/>
  <c r="AE115" i="7"/>
  <c r="AE116" i="7"/>
  <c r="AE117" i="7"/>
  <c r="AE110" i="7"/>
  <c r="AC111" i="7"/>
  <c r="AC112" i="7"/>
  <c r="AC113" i="7"/>
  <c r="AC114" i="7"/>
  <c r="AC115" i="7"/>
  <c r="AC116" i="7"/>
  <c r="AC117" i="7"/>
  <c r="AC110" i="7"/>
  <c r="Y110" i="7"/>
  <c r="Y111" i="7"/>
  <c r="Y112" i="7"/>
  <c r="Y113" i="7"/>
  <c r="Y114" i="7"/>
  <c r="Y115" i="7"/>
  <c r="W110" i="7"/>
  <c r="W111" i="7"/>
  <c r="W112" i="7"/>
  <c r="W113" i="7"/>
  <c r="W114" i="7"/>
  <c r="W115" i="7"/>
  <c r="S110" i="7"/>
  <c r="S111" i="7"/>
  <c r="S112" i="7"/>
  <c r="S113" i="7"/>
  <c r="S114" i="7"/>
  <c r="S115" i="7"/>
  <c r="S116" i="7"/>
  <c r="S117" i="7"/>
  <c r="S118" i="7"/>
  <c r="S119" i="7"/>
  <c r="S120" i="7"/>
  <c r="Q110" i="7"/>
  <c r="Q111" i="7"/>
  <c r="Q112" i="7"/>
  <c r="Q113" i="7"/>
  <c r="Q114" i="7"/>
  <c r="Q115" i="7"/>
  <c r="Q116" i="7"/>
  <c r="Q117" i="7"/>
  <c r="Q118" i="7"/>
  <c r="Q119" i="7"/>
  <c r="Q120" i="7"/>
  <c r="M110" i="7"/>
  <c r="M111" i="7"/>
  <c r="M112" i="7"/>
  <c r="M113" i="7"/>
  <c r="M114" i="7"/>
  <c r="M115" i="7"/>
  <c r="M116" i="7"/>
  <c r="M117" i="7"/>
  <c r="M118" i="7"/>
  <c r="M119" i="7"/>
  <c r="M120" i="7"/>
  <c r="K110" i="7"/>
  <c r="K111" i="7"/>
  <c r="K112" i="7"/>
  <c r="K113" i="7"/>
  <c r="K114" i="7"/>
  <c r="K115" i="7"/>
  <c r="K116" i="7"/>
  <c r="K117" i="7"/>
  <c r="K118" i="7"/>
  <c r="K119" i="7"/>
  <c r="K120" i="7"/>
  <c r="AE102" i="7"/>
  <c r="AC102" i="7"/>
  <c r="Y102" i="7"/>
  <c r="W102" i="7"/>
  <c r="S102" i="7"/>
  <c r="Q102" i="7"/>
  <c r="M102" i="7"/>
  <c r="K102" i="7"/>
  <c r="G110" i="7"/>
  <c r="G111" i="7"/>
  <c r="G112" i="7"/>
  <c r="G113" i="7"/>
  <c r="G114" i="7"/>
  <c r="G115" i="7"/>
  <c r="G116" i="7"/>
  <c r="G117" i="7"/>
  <c r="G118" i="7"/>
  <c r="G119" i="7"/>
  <c r="G120" i="7"/>
  <c r="G102" i="7"/>
  <c r="E110" i="7"/>
  <c r="E111" i="7"/>
  <c r="E112" i="7"/>
  <c r="E113" i="7"/>
  <c r="E114" i="7"/>
  <c r="E115" i="7"/>
  <c r="E116" i="7"/>
  <c r="E117" i="7"/>
  <c r="E118" i="7"/>
  <c r="E119" i="7"/>
  <c r="E120" i="7"/>
  <c r="E102" i="7"/>
  <c r="BA58" i="7"/>
  <c r="AW17" i="7"/>
  <c r="AW18" i="7"/>
  <c r="AW19" i="7"/>
  <c r="AW20" i="7"/>
  <c r="AW21" i="7"/>
  <c r="AW22" i="7"/>
  <c r="AW23" i="7"/>
  <c r="AW27" i="7"/>
  <c r="AW28" i="7"/>
  <c r="AW29" i="7"/>
  <c r="AW30" i="7"/>
  <c r="AW31" i="7"/>
  <c r="AW32" i="7"/>
  <c r="AW33" i="7"/>
  <c r="AW34" i="7"/>
  <c r="AW35" i="7"/>
  <c r="AW37" i="7"/>
  <c r="AW38" i="7"/>
  <c r="AW39" i="7"/>
  <c r="AW40" i="7"/>
  <c r="AW41" i="7"/>
  <c r="AW42" i="7"/>
  <c r="AW43" i="7"/>
  <c r="AW44" i="7"/>
  <c r="AW45" i="7"/>
  <c r="AW46" i="7"/>
  <c r="AW47" i="7"/>
  <c r="AW48" i="7"/>
  <c r="AW49" i="7"/>
  <c r="AW50" i="7"/>
  <c r="AW51" i="7"/>
  <c r="AW52" i="7"/>
  <c r="AW53" i="7"/>
  <c r="AW54" i="7"/>
  <c r="AW55" i="7"/>
  <c r="AW56" i="7"/>
  <c r="AW58" i="7"/>
  <c r="AW59" i="7"/>
  <c r="AW64" i="7"/>
  <c r="AW65" i="7"/>
  <c r="AW66" i="7"/>
  <c r="AW67" i="7"/>
  <c r="AW68" i="7"/>
  <c r="AU17" i="7"/>
  <c r="AU18" i="7"/>
  <c r="AU19" i="7"/>
  <c r="AU20" i="7"/>
  <c r="AU21" i="7"/>
  <c r="AU22" i="7"/>
  <c r="AU23" i="7"/>
  <c r="AU27" i="7"/>
  <c r="AU28" i="7"/>
  <c r="AU29" i="7"/>
  <c r="AU30" i="7"/>
  <c r="AU31" i="7"/>
  <c r="AU32" i="7"/>
  <c r="AU33" i="7"/>
  <c r="AU34" i="7"/>
  <c r="AU35" i="7"/>
  <c r="AU37" i="7"/>
  <c r="AU38" i="7"/>
  <c r="AU39" i="7"/>
  <c r="AU40" i="7"/>
  <c r="AU41" i="7"/>
  <c r="AU42" i="7"/>
  <c r="AU43" i="7"/>
  <c r="AU44" i="7"/>
  <c r="AU45" i="7"/>
  <c r="AU46" i="7"/>
  <c r="AU47" i="7"/>
  <c r="AU48" i="7"/>
  <c r="AU49" i="7"/>
  <c r="AU50" i="7"/>
  <c r="AU51" i="7"/>
  <c r="AU52" i="7"/>
  <c r="AU53" i="7"/>
  <c r="AU54" i="7"/>
  <c r="AU55" i="7"/>
  <c r="AU56" i="7"/>
  <c r="AU64" i="7"/>
  <c r="AU65" i="7"/>
  <c r="AU66" i="7"/>
  <c r="AU67" i="7"/>
  <c r="AU68" i="7"/>
  <c r="AQ58" i="7"/>
  <c r="AQ17" i="7"/>
  <c r="AQ18" i="7"/>
  <c r="AQ19" i="7"/>
  <c r="AQ20" i="7"/>
  <c r="AQ21" i="7"/>
  <c r="AQ22" i="7"/>
  <c r="AQ23" i="7"/>
  <c r="AQ27" i="7"/>
  <c r="AQ28" i="7"/>
  <c r="AQ29" i="7"/>
  <c r="AQ30" i="7"/>
  <c r="AQ31" i="7"/>
  <c r="AQ32" i="7"/>
  <c r="AQ33" i="7"/>
  <c r="AQ34" i="7"/>
  <c r="AQ35" i="7"/>
  <c r="AQ37" i="7"/>
  <c r="AQ38" i="7"/>
  <c r="AQ39" i="7"/>
  <c r="AQ40" i="7"/>
  <c r="AQ41" i="7"/>
  <c r="AQ42" i="7"/>
  <c r="AQ43" i="7"/>
  <c r="AQ44" i="7"/>
  <c r="AQ45" i="7"/>
  <c r="AQ46" i="7"/>
  <c r="AQ47" i="7"/>
  <c r="AQ48" i="7"/>
  <c r="AQ49" i="7"/>
  <c r="AO64" i="7"/>
  <c r="AO65" i="7"/>
  <c r="AO66" i="7"/>
  <c r="AO17" i="7"/>
  <c r="AO18" i="7"/>
  <c r="AO19" i="7"/>
  <c r="AO20" i="7"/>
  <c r="AO21" i="7"/>
  <c r="AO22" i="7"/>
  <c r="AO23" i="7"/>
  <c r="AO27" i="7"/>
  <c r="AO28" i="7"/>
  <c r="AO29" i="7"/>
  <c r="AO30" i="7"/>
  <c r="AO31" i="7"/>
  <c r="AO32" i="7"/>
  <c r="AO33" i="7"/>
  <c r="AO34" i="7"/>
  <c r="AO35" i="7"/>
  <c r="AO37" i="7"/>
  <c r="AO38" i="7"/>
  <c r="AO39" i="7"/>
  <c r="AO40" i="7"/>
  <c r="AO41" i="7"/>
  <c r="AO42" i="7"/>
  <c r="AO43" i="7"/>
  <c r="AO44" i="7"/>
  <c r="AO45" i="7"/>
  <c r="AO46" i="7"/>
  <c r="AO47" i="7"/>
  <c r="AO48" i="7"/>
  <c r="AO49" i="7"/>
  <c r="AK67" i="7"/>
  <c r="AK68" i="7"/>
  <c r="AK69" i="7"/>
  <c r="AK17" i="7"/>
  <c r="AK18" i="7"/>
  <c r="AK19" i="7"/>
  <c r="AK20" i="7"/>
  <c r="AK21" i="7"/>
  <c r="AK22" i="7"/>
  <c r="AK23" i="7"/>
  <c r="AK27" i="7"/>
  <c r="AK28" i="7"/>
  <c r="AK29" i="7"/>
  <c r="AK30" i="7"/>
  <c r="AK31" i="7"/>
  <c r="AK32" i="7"/>
  <c r="AK33" i="7"/>
  <c r="AK34" i="7"/>
  <c r="AK35" i="7"/>
  <c r="AK37" i="7"/>
  <c r="AK38" i="7"/>
  <c r="AK39" i="7"/>
  <c r="AK40" i="7"/>
  <c r="AK41" i="7"/>
  <c r="AK42" i="7"/>
  <c r="AK43" i="7"/>
  <c r="AK44" i="7"/>
  <c r="AK45" i="7"/>
  <c r="AK46" i="7"/>
  <c r="AK47" i="7"/>
  <c r="AI67" i="7"/>
  <c r="AI68" i="7"/>
  <c r="AI69" i="7"/>
  <c r="AI64" i="7"/>
  <c r="AI17" i="7"/>
  <c r="AI18" i="7"/>
  <c r="AI19" i="7"/>
  <c r="AI20" i="7"/>
  <c r="AI21" i="7"/>
  <c r="AI22" i="7"/>
  <c r="AI23" i="7"/>
  <c r="AI27" i="7"/>
  <c r="AI28" i="7"/>
  <c r="AI29" i="7"/>
  <c r="AI30" i="7"/>
  <c r="AI31" i="7"/>
  <c r="AI32" i="7"/>
  <c r="AI33" i="7"/>
  <c r="AI34" i="7"/>
  <c r="AI35" i="7"/>
  <c r="AI37" i="7"/>
  <c r="AI38" i="7"/>
  <c r="AI39" i="7"/>
  <c r="AI40" i="7"/>
  <c r="AI41" i="7"/>
  <c r="AI42" i="7"/>
  <c r="AI43" i="7"/>
  <c r="AI44" i="7"/>
  <c r="AI45" i="7"/>
  <c r="AI46" i="7"/>
  <c r="AI47" i="7"/>
  <c r="AE66" i="7"/>
  <c r="AE67" i="7"/>
  <c r="AE68" i="7"/>
  <c r="AE69" i="7"/>
  <c r="AE17" i="7"/>
  <c r="AE18" i="7"/>
  <c r="AE19" i="7"/>
  <c r="AE20" i="7"/>
  <c r="AE21" i="7"/>
  <c r="AE22" i="7"/>
  <c r="AE23" i="7"/>
  <c r="AE27" i="7"/>
  <c r="AE28" i="7"/>
  <c r="AE29" i="7"/>
  <c r="AE30" i="7"/>
  <c r="AE31" i="7"/>
  <c r="AE32" i="7"/>
  <c r="AE33" i="7"/>
  <c r="AE34" i="7"/>
  <c r="AE35" i="7"/>
  <c r="AE37" i="7"/>
  <c r="AE38" i="7"/>
  <c r="AE39" i="7"/>
  <c r="AE40" i="7"/>
  <c r="AE41" i="7"/>
  <c r="AE42" i="7"/>
  <c r="AE43" i="7"/>
  <c r="AE44" i="7"/>
  <c r="AC66" i="7"/>
  <c r="AC67" i="7"/>
  <c r="AC68" i="7"/>
  <c r="AC69" i="7"/>
  <c r="AC17" i="7"/>
  <c r="AC18" i="7"/>
  <c r="AC19" i="7"/>
  <c r="AC20" i="7"/>
  <c r="AC21" i="7"/>
  <c r="AC22" i="7"/>
  <c r="AC23" i="7"/>
  <c r="AC27" i="7"/>
  <c r="AC28" i="7"/>
  <c r="AC29" i="7"/>
  <c r="AC30" i="7"/>
  <c r="AC31" i="7"/>
  <c r="AC32" i="7"/>
  <c r="AC33" i="7"/>
  <c r="AC34" i="7"/>
  <c r="AC35" i="7"/>
  <c r="AC37" i="7"/>
  <c r="AC38" i="7"/>
  <c r="AC39" i="7"/>
  <c r="AC40" i="7"/>
  <c r="AC41" i="7"/>
  <c r="AC42" i="7"/>
  <c r="AC43" i="7"/>
  <c r="AC44" i="7"/>
  <c r="Y66" i="7"/>
  <c r="Y67" i="7"/>
  <c r="Y68" i="7"/>
  <c r="Y69" i="7"/>
  <c r="Y17" i="7"/>
  <c r="Y18" i="7"/>
  <c r="Y19" i="7"/>
  <c r="Y20" i="7"/>
  <c r="Y21" i="7"/>
  <c r="Y22" i="7"/>
  <c r="Y23" i="7"/>
  <c r="Y27" i="7"/>
  <c r="Y28" i="7"/>
  <c r="Y29" i="7"/>
  <c r="Y30" i="7"/>
  <c r="Y31" i="7"/>
  <c r="Y32" i="7"/>
  <c r="Y33" i="7"/>
  <c r="Y35" i="7"/>
  <c r="W66" i="7"/>
  <c r="W67" i="7"/>
  <c r="W68" i="7"/>
  <c r="W69" i="7"/>
  <c r="W17" i="7"/>
  <c r="W18" i="7"/>
  <c r="W19" i="7"/>
  <c r="W20" i="7"/>
  <c r="W21" i="7"/>
  <c r="W22" i="7"/>
  <c r="W23" i="7"/>
  <c r="W27" i="7"/>
  <c r="W28" i="7"/>
  <c r="W29" i="7"/>
  <c r="W30" i="7"/>
  <c r="W31" i="7"/>
  <c r="W32" i="7"/>
  <c r="W33" i="7"/>
  <c r="W35" i="7"/>
  <c r="S65" i="7"/>
  <c r="S66" i="7"/>
  <c r="S67" i="7"/>
  <c r="S68" i="7"/>
  <c r="S69" i="7"/>
  <c r="S17" i="7"/>
  <c r="S18" i="7"/>
  <c r="S19" i="7"/>
  <c r="S20" i="7"/>
  <c r="S21" i="7"/>
  <c r="S22" i="7"/>
  <c r="S23" i="7"/>
  <c r="Q65" i="7"/>
  <c r="Q66" i="7"/>
  <c r="Q67" i="7"/>
  <c r="Q68" i="7"/>
  <c r="Q69" i="7"/>
  <c r="Q17" i="7"/>
  <c r="Q18" i="7"/>
  <c r="Q19" i="7"/>
  <c r="Q20" i="7"/>
  <c r="Q21" i="7"/>
  <c r="Q22" i="7"/>
  <c r="Q23" i="7"/>
  <c r="M64" i="7"/>
  <c r="M65" i="7"/>
  <c r="M66" i="7"/>
  <c r="M67" i="7"/>
  <c r="M68" i="7"/>
  <c r="M69" i="7"/>
  <c r="K64" i="7"/>
  <c r="K65" i="7"/>
  <c r="K66" i="7"/>
  <c r="K67" i="7"/>
  <c r="K68" i="7"/>
  <c r="K69" i="7"/>
  <c r="K19" i="7"/>
  <c r="G64" i="7"/>
  <c r="G65" i="7"/>
  <c r="G66" i="7"/>
  <c r="G67" i="7"/>
  <c r="G68" i="7"/>
  <c r="G69" i="7"/>
  <c r="E64" i="7"/>
  <c r="E65" i="7"/>
  <c r="E66" i="7"/>
  <c r="E67" i="7"/>
  <c r="E68" i="7"/>
  <c r="E69" i="7"/>
  <c r="AI13" i="15"/>
  <c r="AI14" i="15"/>
  <c r="AI15" i="15"/>
  <c r="AI16" i="15"/>
  <c r="AI17" i="15"/>
  <c r="AI18" i="15"/>
  <c r="AI19" i="15"/>
  <c r="AI20" i="15"/>
  <c r="AI21" i="15"/>
  <c r="AI22" i="15"/>
  <c r="AI23" i="15"/>
  <c r="AI24" i="15"/>
  <c r="AI25" i="15"/>
  <c r="AI26" i="15"/>
  <c r="AI27" i="15"/>
  <c r="AI28" i="15"/>
  <c r="AI29" i="15"/>
  <c r="AI30" i="15"/>
  <c r="AI31" i="15"/>
  <c r="AI32" i="15"/>
  <c r="AI33" i="15"/>
  <c r="AE13" i="15"/>
  <c r="AE14" i="15"/>
  <c r="AE15" i="15"/>
  <c r="AE16" i="15"/>
  <c r="AE17" i="15"/>
  <c r="AE18" i="15"/>
  <c r="AE19" i="15"/>
  <c r="AE20" i="15"/>
  <c r="AE12" i="15"/>
  <c r="Y13" i="15"/>
  <c r="Y14" i="15"/>
  <c r="Y15" i="15"/>
  <c r="Y16" i="15"/>
  <c r="Y17" i="15"/>
  <c r="Y18" i="15"/>
  <c r="Y19" i="15"/>
  <c r="Y20" i="15"/>
  <c r="Y21" i="15"/>
  <c r="Y22" i="15"/>
  <c r="Y23" i="15"/>
  <c r="Y24" i="15"/>
  <c r="Y25" i="15"/>
  <c r="Y26" i="15"/>
  <c r="Y27" i="15"/>
  <c r="Y28" i="15"/>
  <c r="Y29" i="15"/>
  <c r="Y30" i="15"/>
  <c r="Y31" i="15"/>
  <c r="Y32" i="15"/>
  <c r="Y33" i="15"/>
  <c r="W13" i="15"/>
  <c r="W14" i="15"/>
  <c r="W15" i="15"/>
  <c r="W16" i="15"/>
  <c r="W17" i="15"/>
  <c r="W18" i="15"/>
  <c r="W19" i="15"/>
  <c r="W20" i="15"/>
  <c r="W21" i="15"/>
  <c r="W22" i="15"/>
  <c r="W23" i="15"/>
  <c r="W24" i="15"/>
  <c r="W25" i="15"/>
  <c r="W26" i="15"/>
  <c r="W27" i="15"/>
  <c r="W28" i="15"/>
  <c r="W29" i="15"/>
  <c r="W30" i="15"/>
  <c r="W31" i="15"/>
  <c r="W32" i="15"/>
  <c r="W33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AC13" i="15"/>
  <c r="AC14" i="15"/>
  <c r="AC15" i="15"/>
  <c r="AC16" i="15"/>
  <c r="AC17" i="15"/>
  <c r="AC18" i="15"/>
  <c r="AC19" i="15"/>
  <c r="AC20" i="15"/>
  <c r="AC12" i="15"/>
  <c r="Y12" i="15"/>
  <c r="W12" i="15"/>
  <c r="S12" i="15"/>
  <c r="Q12" i="15"/>
  <c r="M12" i="15"/>
  <c r="K12" i="15"/>
  <c r="G12" i="15"/>
  <c r="E12" i="15"/>
  <c r="G15" i="14"/>
  <c r="E15" i="14"/>
  <c r="AW27" i="12" l="1"/>
  <c r="AQ24" i="12"/>
  <c r="AW18" i="13"/>
  <c r="AU18" i="13"/>
  <c r="AQ18" i="13"/>
  <c r="AO18" i="13"/>
  <c r="AK23" i="13"/>
  <c r="AK18" i="13"/>
  <c r="AI18" i="13"/>
  <c r="Y18" i="13"/>
  <c r="W18" i="13"/>
  <c r="S18" i="13"/>
  <c r="Q18" i="13"/>
  <c r="M18" i="13"/>
  <c r="K18" i="13"/>
  <c r="G18" i="13"/>
  <c r="E18" i="13"/>
  <c r="AE18" i="13"/>
  <c r="AE120" i="7" l="1"/>
  <c r="AC120" i="7"/>
  <c r="AE119" i="7"/>
  <c r="AC119" i="7"/>
  <c r="AE118" i="7"/>
  <c r="AC118" i="7"/>
  <c r="W118" i="7"/>
  <c r="Y118" i="7"/>
  <c r="W119" i="7"/>
  <c r="Y119" i="7"/>
  <c r="Y117" i="7"/>
  <c r="W117" i="7"/>
  <c r="Y116" i="7"/>
  <c r="W116" i="7"/>
  <c r="AY44" i="16" l="1"/>
  <c r="BE10" i="16"/>
  <c r="E12" i="16"/>
  <c r="G12" i="16"/>
  <c r="K12" i="16"/>
  <c r="M12" i="16"/>
  <c r="Q12" i="16"/>
  <c r="S12" i="16"/>
  <c r="W12" i="16"/>
  <c r="Y12" i="16"/>
  <c r="AC12" i="16"/>
  <c r="AE12" i="16"/>
  <c r="AI12" i="16"/>
  <c r="AK12" i="16"/>
  <c r="AO12" i="16"/>
  <c r="AQ12" i="16"/>
  <c r="AU12" i="16"/>
  <c r="AW12" i="16"/>
  <c r="AZ12" i="16"/>
  <c r="BA12" i="16"/>
  <c r="BB12" i="16"/>
  <c r="BC12" i="16"/>
  <c r="BD12" i="16"/>
  <c r="BE12" i="16"/>
  <c r="E13" i="16"/>
  <c r="G13" i="16"/>
  <c r="K13" i="16"/>
  <c r="M13" i="16"/>
  <c r="Q13" i="16"/>
  <c r="S13" i="16"/>
  <c r="W13" i="16"/>
  <c r="Y13" i="16"/>
  <c r="AC13" i="16"/>
  <c r="AE13" i="16"/>
  <c r="AI13" i="16"/>
  <c r="AK13" i="16"/>
  <c r="AO13" i="16"/>
  <c r="AQ13" i="16"/>
  <c r="AU13" i="16"/>
  <c r="AW13" i="16"/>
  <c r="AZ13" i="16"/>
  <c r="BA13" i="16"/>
  <c r="BB13" i="16"/>
  <c r="BC13" i="16"/>
  <c r="BD13" i="16"/>
  <c r="BE13" i="16"/>
  <c r="E14" i="16"/>
  <c r="G14" i="16"/>
  <c r="K14" i="16"/>
  <c r="M14" i="16"/>
  <c r="Q14" i="16"/>
  <c r="S14" i="16"/>
  <c r="W14" i="16"/>
  <c r="Y14" i="16"/>
  <c r="AC14" i="16"/>
  <c r="AE14" i="16"/>
  <c r="AI14" i="16"/>
  <c r="AK14" i="16"/>
  <c r="AO14" i="16"/>
  <c r="AQ14" i="16"/>
  <c r="AU14" i="16"/>
  <c r="AW14" i="16"/>
  <c r="AZ14" i="16"/>
  <c r="BA14" i="16"/>
  <c r="BB14" i="16"/>
  <c r="BC14" i="16"/>
  <c r="BD14" i="16"/>
  <c r="BE14" i="16"/>
  <c r="E15" i="16"/>
  <c r="G15" i="16"/>
  <c r="K15" i="16"/>
  <c r="M15" i="16"/>
  <c r="Q15" i="16"/>
  <c r="S15" i="16"/>
  <c r="W15" i="16"/>
  <c r="Y15" i="16"/>
  <c r="AC15" i="16"/>
  <c r="AE15" i="16"/>
  <c r="AI15" i="16"/>
  <c r="AK15" i="16"/>
  <c r="AO15" i="16"/>
  <c r="AQ15" i="16"/>
  <c r="AU15" i="16"/>
  <c r="AW15" i="16"/>
  <c r="AZ15" i="16"/>
  <c r="BA15" i="16"/>
  <c r="BB15" i="16"/>
  <c r="BC15" i="16"/>
  <c r="BD15" i="16"/>
  <c r="BE15" i="16"/>
  <c r="E16" i="16"/>
  <c r="G16" i="16"/>
  <c r="K16" i="16"/>
  <c r="M16" i="16"/>
  <c r="Q16" i="16"/>
  <c r="S16" i="16"/>
  <c r="W16" i="16"/>
  <c r="Y16" i="16"/>
  <c r="AC16" i="16"/>
  <c r="AE16" i="16"/>
  <c r="AI16" i="16"/>
  <c r="AK16" i="16"/>
  <c r="AO16" i="16"/>
  <c r="AQ16" i="16"/>
  <c r="AU16" i="16"/>
  <c r="AW16" i="16"/>
  <c r="AZ16" i="16"/>
  <c r="BA16" i="16"/>
  <c r="BB16" i="16"/>
  <c r="BC16" i="16"/>
  <c r="BD16" i="16"/>
  <c r="BE16" i="16"/>
  <c r="E17" i="16"/>
  <c r="G17" i="16"/>
  <c r="K17" i="16"/>
  <c r="M17" i="16"/>
  <c r="Q17" i="16"/>
  <c r="S17" i="16"/>
  <c r="W17" i="16"/>
  <c r="Y17" i="16"/>
  <c r="AC17" i="16"/>
  <c r="AE17" i="16"/>
  <c r="AI17" i="16"/>
  <c r="AK17" i="16"/>
  <c r="AO17" i="16"/>
  <c r="AQ17" i="16"/>
  <c r="AU17" i="16"/>
  <c r="AW17" i="16"/>
  <c r="AZ17" i="16"/>
  <c r="BA17" i="16"/>
  <c r="BB17" i="16"/>
  <c r="BC17" i="16"/>
  <c r="BD17" i="16"/>
  <c r="BE17" i="16"/>
  <c r="E18" i="16"/>
  <c r="G18" i="16"/>
  <c r="K18" i="16"/>
  <c r="M18" i="16"/>
  <c r="Q18" i="16"/>
  <c r="S18" i="16"/>
  <c r="W18" i="16"/>
  <c r="Y18" i="16"/>
  <c r="AC18" i="16"/>
  <c r="AE18" i="16"/>
  <c r="AI18" i="16"/>
  <c r="AK18" i="16"/>
  <c r="AO18" i="16"/>
  <c r="AQ18" i="16"/>
  <c r="AU18" i="16"/>
  <c r="AW18" i="16"/>
  <c r="AZ18" i="16"/>
  <c r="BA18" i="16"/>
  <c r="BB18" i="16"/>
  <c r="BC18" i="16"/>
  <c r="BD18" i="16"/>
  <c r="BE18" i="16"/>
  <c r="E19" i="16"/>
  <c r="G19" i="16"/>
  <c r="K19" i="16"/>
  <c r="M19" i="16"/>
  <c r="Q19" i="16"/>
  <c r="S19" i="16"/>
  <c r="W19" i="16"/>
  <c r="Y19" i="16"/>
  <c r="AC19" i="16"/>
  <c r="AE19" i="16"/>
  <c r="AI19" i="16"/>
  <c r="AK19" i="16"/>
  <c r="AO19" i="16"/>
  <c r="AQ19" i="16"/>
  <c r="AU19" i="16"/>
  <c r="AW19" i="16"/>
  <c r="AZ19" i="16"/>
  <c r="BA19" i="16"/>
  <c r="BB19" i="16"/>
  <c r="BC19" i="16"/>
  <c r="BD19" i="16"/>
  <c r="BE19" i="16"/>
  <c r="E20" i="16"/>
  <c r="G20" i="16"/>
  <c r="K20" i="16"/>
  <c r="M20" i="16"/>
  <c r="Q20" i="16"/>
  <c r="S20" i="16"/>
  <c r="W20" i="16"/>
  <c r="Y20" i="16"/>
  <c r="AC20" i="16"/>
  <c r="AE20" i="16"/>
  <c r="AI20" i="16"/>
  <c r="AK20" i="16"/>
  <c r="AO20" i="16"/>
  <c r="AQ20" i="16"/>
  <c r="AU20" i="16"/>
  <c r="AW20" i="16"/>
  <c r="AZ20" i="16"/>
  <c r="BA20" i="16"/>
  <c r="BB20" i="16"/>
  <c r="BC20" i="16"/>
  <c r="BD20" i="16"/>
  <c r="BE20" i="16"/>
  <c r="E21" i="16"/>
  <c r="G21" i="16"/>
  <c r="K21" i="16"/>
  <c r="M21" i="16"/>
  <c r="Q21" i="16"/>
  <c r="S21" i="16"/>
  <c r="W21" i="16"/>
  <c r="Y21" i="16"/>
  <c r="AC21" i="16"/>
  <c r="AE21" i="16"/>
  <c r="AI21" i="16"/>
  <c r="AK21" i="16"/>
  <c r="AO21" i="16"/>
  <c r="AQ21" i="16"/>
  <c r="AU21" i="16"/>
  <c r="AW21" i="16"/>
  <c r="AZ21" i="16"/>
  <c r="BA21" i="16"/>
  <c r="BB21" i="16"/>
  <c r="BC21" i="16"/>
  <c r="BD21" i="16"/>
  <c r="BE21" i="16"/>
  <c r="E22" i="16"/>
  <c r="G22" i="16"/>
  <c r="K22" i="16"/>
  <c r="M22" i="16"/>
  <c r="Q22" i="16"/>
  <c r="S22" i="16"/>
  <c r="W22" i="16"/>
  <c r="Y22" i="16"/>
  <c r="AC22" i="16"/>
  <c r="AE22" i="16"/>
  <c r="AI22" i="16"/>
  <c r="AK22" i="16"/>
  <c r="AO22" i="16"/>
  <c r="AQ22" i="16"/>
  <c r="AU22" i="16"/>
  <c r="AW22" i="16"/>
  <c r="AZ22" i="16"/>
  <c r="BA22" i="16"/>
  <c r="BB22" i="16"/>
  <c r="BC22" i="16"/>
  <c r="BD22" i="16"/>
  <c r="BE22" i="16"/>
  <c r="E23" i="16"/>
  <c r="G23" i="16"/>
  <c r="K23" i="16"/>
  <c r="M23" i="16"/>
  <c r="Q23" i="16"/>
  <c r="S23" i="16"/>
  <c r="W23" i="16"/>
  <c r="Y23" i="16"/>
  <c r="AC23" i="16"/>
  <c r="AE23" i="16"/>
  <c r="AI23" i="16"/>
  <c r="AK23" i="16"/>
  <c r="AO23" i="16"/>
  <c r="AQ23" i="16"/>
  <c r="AU23" i="16"/>
  <c r="AW23" i="16"/>
  <c r="AZ23" i="16"/>
  <c r="BA23" i="16"/>
  <c r="BB23" i="16"/>
  <c r="BC23" i="16"/>
  <c r="BD23" i="16"/>
  <c r="BE23" i="16"/>
  <c r="E24" i="16"/>
  <c r="G24" i="16"/>
  <c r="K24" i="16"/>
  <c r="M24" i="16"/>
  <c r="Q24" i="16"/>
  <c r="S24" i="16"/>
  <c r="W24" i="16"/>
  <c r="Y24" i="16"/>
  <c r="AC24" i="16"/>
  <c r="AE24" i="16"/>
  <c r="AI24" i="16"/>
  <c r="AK24" i="16"/>
  <c r="AO24" i="16"/>
  <c r="AQ24" i="16"/>
  <c r="AU24" i="16"/>
  <c r="AW24" i="16"/>
  <c r="AZ24" i="16"/>
  <c r="BA24" i="16"/>
  <c r="BB24" i="16"/>
  <c r="BC24" i="16"/>
  <c r="BD24" i="16"/>
  <c r="BE24" i="16"/>
  <c r="E25" i="16"/>
  <c r="G25" i="16"/>
  <c r="K25" i="16"/>
  <c r="M25" i="16"/>
  <c r="Q25" i="16"/>
  <c r="S25" i="16"/>
  <c r="W25" i="16"/>
  <c r="Y25" i="16"/>
  <c r="AC25" i="16"/>
  <c r="AE25" i="16"/>
  <c r="AI25" i="16"/>
  <c r="AK25" i="16"/>
  <c r="AO25" i="16"/>
  <c r="AQ25" i="16"/>
  <c r="AU25" i="16"/>
  <c r="AW25" i="16"/>
  <c r="AZ25" i="16"/>
  <c r="BA25" i="16"/>
  <c r="BB25" i="16"/>
  <c r="BC25" i="16"/>
  <c r="BD25" i="16"/>
  <c r="BE25" i="16"/>
  <c r="E26" i="16"/>
  <c r="G26" i="16"/>
  <c r="K26" i="16"/>
  <c r="M26" i="16"/>
  <c r="Q26" i="16"/>
  <c r="S26" i="16"/>
  <c r="W26" i="16"/>
  <c r="Y26" i="16"/>
  <c r="AC26" i="16"/>
  <c r="AE26" i="16"/>
  <c r="AI26" i="16"/>
  <c r="AK26" i="16"/>
  <c r="AO26" i="16"/>
  <c r="AQ26" i="16"/>
  <c r="AU26" i="16"/>
  <c r="AW26" i="16"/>
  <c r="AZ26" i="16"/>
  <c r="BA26" i="16"/>
  <c r="BB26" i="16"/>
  <c r="BC26" i="16"/>
  <c r="BD26" i="16"/>
  <c r="BE26" i="16"/>
  <c r="E27" i="16"/>
  <c r="G27" i="16"/>
  <c r="K27" i="16"/>
  <c r="M27" i="16"/>
  <c r="Q27" i="16"/>
  <c r="S27" i="16"/>
  <c r="W27" i="16"/>
  <c r="Y27" i="16"/>
  <c r="AC27" i="16"/>
  <c r="AE27" i="16"/>
  <c r="AI27" i="16"/>
  <c r="AK27" i="16"/>
  <c r="AO27" i="16"/>
  <c r="AQ27" i="16"/>
  <c r="AU27" i="16"/>
  <c r="AW27" i="16"/>
  <c r="AZ27" i="16"/>
  <c r="BA27" i="16"/>
  <c r="BB27" i="16"/>
  <c r="BC27" i="16"/>
  <c r="BD27" i="16"/>
  <c r="BE27" i="16"/>
  <c r="E28" i="16"/>
  <c r="G28" i="16"/>
  <c r="K28" i="16"/>
  <c r="M28" i="16"/>
  <c r="Q28" i="16"/>
  <c r="S28" i="16"/>
  <c r="W28" i="16"/>
  <c r="Y28" i="16"/>
  <c r="AC28" i="16"/>
  <c r="AE28" i="16"/>
  <c r="AI28" i="16"/>
  <c r="AK28" i="16"/>
  <c r="AO28" i="16"/>
  <c r="AQ28" i="16"/>
  <c r="AU28" i="16"/>
  <c r="AW28" i="16"/>
  <c r="AZ28" i="16"/>
  <c r="BA28" i="16"/>
  <c r="BB28" i="16"/>
  <c r="BC28" i="16"/>
  <c r="BD28" i="16"/>
  <c r="BE28" i="16"/>
  <c r="E29" i="16"/>
  <c r="G29" i="16"/>
  <c r="K29" i="16"/>
  <c r="M29" i="16"/>
  <c r="Q29" i="16"/>
  <c r="S29" i="16"/>
  <c r="W29" i="16"/>
  <c r="Y29" i="16"/>
  <c r="AC29" i="16"/>
  <c r="AE29" i="16"/>
  <c r="AI29" i="16"/>
  <c r="AK29" i="16"/>
  <c r="AO29" i="16"/>
  <c r="AQ29" i="16"/>
  <c r="AU29" i="16"/>
  <c r="AW29" i="16"/>
  <c r="AZ29" i="16"/>
  <c r="BA29" i="16"/>
  <c r="BB29" i="16"/>
  <c r="BC29" i="16"/>
  <c r="BD29" i="16"/>
  <c r="BE29" i="16"/>
  <c r="E30" i="16"/>
  <c r="G30" i="16"/>
  <c r="K30" i="16"/>
  <c r="M30" i="16"/>
  <c r="Q30" i="16"/>
  <c r="S30" i="16"/>
  <c r="W30" i="16"/>
  <c r="Y30" i="16"/>
  <c r="AC30" i="16"/>
  <c r="AE30" i="16"/>
  <c r="AI30" i="16"/>
  <c r="AK30" i="16"/>
  <c r="AO30" i="16"/>
  <c r="AQ30" i="16"/>
  <c r="AU30" i="16"/>
  <c r="AW30" i="16"/>
  <c r="AZ30" i="16"/>
  <c r="BA30" i="16"/>
  <c r="BB30" i="16"/>
  <c r="BC30" i="16"/>
  <c r="BD30" i="16"/>
  <c r="BE30" i="16"/>
  <c r="E31" i="16"/>
  <c r="G31" i="16"/>
  <c r="K31" i="16"/>
  <c r="M31" i="16"/>
  <c r="Q31" i="16"/>
  <c r="S31" i="16"/>
  <c r="W31" i="16"/>
  <c r="Y31" i="16"/>
  <c r="AC31" i="16"/>
  <c r="AE31" i="16"/>
  <c r="AI31" i="16"/>
  <c r="AK31" i="16"/>
  <c r="AO31" i="16"/>
  <c r="AQ31" i="16"/>
  <c r="AU31" i="16"/>
  <c r="AW31" i="16"/>
  <c r="AZ31" i="16"/>
  <c r="BA31" i="16"/>
  <c r="BB31" i="16"/>
  <c r="BC31" i="16"/>
  <c r="BD31" i="16"/>
  <c r="BE31" i="16"/>
  <c r="E32" i="16"/>
  <c r="G32" i="16"/>
  <c r="K32" i="16"/>
  <c r="M32" i="16"/>
  <c r="Q32" i="16"/>
  <c r="S32" i="16"/>
  <c r="W32" i="16"/>
  <c r="Y32" i="16"/>
  <c r="AC32" i="16"/>
  <c r="AE32" i="16"/>
  <c r="AI32" i="16"/>
  <c r="AK32" i="16"/>
  <c r="AO32" i="16"/>
  <c r="AQ32" i="16"/>
  <c r="AU32" i="16"/>
  <c r="AW32" i="16"/>
  <c r="AZ32" i="16"/>
  <c r="BA32" i="16"/>
  <c r="BB32" i="16"/>
  <c r="BC32" i="16"/>
  <c r="BD32" i="16"/>
  <c r="BE32" i="16"/>
  <c r="D33" i="16"/>
  <c r="F33" i="16"/>
  <c r="H33" i="16"/>
  <c r="J33" i="16"/>
  <c r="L33" i="16"/>
  <c r="N33" i="16"/>
  <c r="P33" i="16"/>
  <c r="R33" i="16"/>
  <c r="T33" i="16"/>
  <c r="V33" i="16"/>
  <c r="X33" i="16"/>
  <c r="Z33" i="16"/>
  <c r="AB33" i="16"/>
  <c r="AD33" i="16"/>
  <c r="AF33" i="16"/>
  <c r="AH33" i="16"/>
  <c r="AJ33" i="16"/>
  <c r="AL33" i="16"/>
  <c r="AN33" i="16"/>
  <c r="AP33" i="16"/>
  <c r="AR33" i="16"/>
  <c r="AT33" i="16"/>
  <c r="AV33" i="16"/>
  <c r="AX33" i="16"/>
  <c r="E36" i="16"/>
  <c r="G36" i="16"/>
  <c r="K36" i="16"/>
  <c r="M36" i="16"/>
  <c r="Q36" i="16"/>
  <c r="S36" i="16"/>
  <c r="W36" i="16"/>
  <c r="Y36" i="16"/>
  <c r="AC36" i="16"/>
  <c r="AE36" i="16"/>
  <c r="AI36" i="16"/>
  <c r="AK36" i="16"/>
  <c r="AO36" i="16"/>
  <c r="AQ36" i="16"/>
  <c r="AU36" i="16"/>
  <c r="AW36" i="16"/>
  <c r="AZ36" i="16"/>
  <c r="BA36" i="16"/>
  <c r="BB36" i="16"/>
  <c r="BC36" i="16"/>
  <c r="BE36" i="16"/>
  <c r="E37" i="16"/>
  <c r="G37" i="16"/>
  <c r="K37" i="16"/>
  <c r="M37" i="16"/>
  <c r="Q37" i="16"/>
  <c r="S37" i="16"/>
  <c r="W37" i="16"/>
  <c r="Y37" i="16"/>
  <c r="AC37" i="16"/>
  <c r="AE37" i="16"/>
  <c r="AI37" i="16"/>
  <c r="AK37" i="16"/>
  <c r="AO37" i="16"/>
  <c r="AQ37" i="16"/>
  <c r="AU37" i="16"/>
  <c r="AW37" i="16"/>
  <c r="AZ37" i="16"/>
  <c r="BA37" i="16"/>
  <c r="BB37" i="16"/>
  <c r="BC37" i="16"/>
  <c r="BE37" i="16"/>
  <c r="E38" i="16"/>
  <c r="G38" i="16"/>
  <c r="K38" i="16"/>
  <c r="M38" i="16"/>
  <c r="Q38" i="16"/>
  <c r="S38" i="16"/>
  <c r="W38" i="16"/>
  <c r="Y38" i="16"/>
  <c r="AC38" i="16"/>
  <c r="AE38" i="16"/>
  <c r="AI38" i="16"/>
  <c r="AK38" i="16"/>
  <c r="AO38" i="16"/>
  <c r="AQ38" i="16"/>
  <c r="AU38" i="16"/>
  <c r="AW38" i="16"/>
  <c r="AZ38" i="16"/>
  <c r="BA38" i="16"/>
  <c r="BB38" i="16"/>
  <c r="BC38" i="16"/>
  <c r="BE38" i="16"/>
  <c r="D39" i="16"/>
  <c r="E39" i="16" s="1"/>
  <c r="F39" i="16"/>
  <c r="G39" i="16" s="1"/>
  <c r="J39" i="16"/>
  <c r="K39" i="16" s="1"/>
  <c r="L39" i="16"/>
  <c r="P39" i="16"/>
  <c r="Q39" i="16" s="1"/>
  <c r="R39" i="16"/>
  <c r="S39" i="16" s="1"/>
  <c r="V39" i="16"/>
  <c r="W39" i="16" s="1"/>
  <c r="X39" i="16"/>
  <c r="Y39" i="16" s="1"/>
  <c r="AB39" i="16"/>
  <c r="AC39" i="16" s="1"/>
  <c r="AD39" i="16"/>
  <c r="AE39" i="16" s="1"/>
  <c r="AH39" i="16"/>
  <c r="AI39" i="16" s="1"/>
  <c r="AJ39" i="16"/>
  <c r="AK39" i="16"/>
  <c r="AN39" i="16"/>
  <c r="AO39" i="16" s="1"/>
  <c r="AP39" i="16"/>
  <c r="AQ39" i="16" s="1"/>
  <c r="AT39" i="16"/>
  <c r="AU39" i="16" s="1"/>
  <c r="AV39" i="16"/>
  <c r="AW39" i="16" s="1"/>
  <c r="I44" i="16"/>
  <c r="O44" i="16"/>
  <c r="U44" i="16"/>
  <c r="AA44" i="16"/>
  <c r="AG44" i="16"/>
  <c r="AM44" i="16"/>
  <c r="AS44" i="16"/>
  <c r="I45" i="16"/>
  <c r="O45" i="16"/>
  <c r="U45" i="16"/>
  <c r="AA45" i="16"/>
  <c r="AG45" i="16"/>
  <c r="AM45" i="16"/>
  <c r="AS45" i="16"/>
  <c r="AY45" i="16"/>
  <c r="I46" i="16"/>
  <c r="O46" i="16"/>
  <c r="U46" i="16"/>
  <c r="AA46" i="16"/>
  <c r="AG46" i="16"/>
  <c r="AM46" i="16"/>
  <c r="AS46" i="16"/>
  <c r="AY46" i="16"/>
  <c r="I47" i="16"/>
  <c r="O47" i="16"/>
  <c r="U47" i="16"/>
  <c r="AA47" i="16"/>
  <c r="AG47" i="16"/>
  <c r="AM47" i="16"/>
  <c r="AS47" i="16"/>
  <c r="AY47" i="16"/>
  <c r="I48" i="16"/>
  <c r="O48" i="16"/>
  <c r="U48" i="16"/>
  <c r="AA48" i="16"/>
  <c r="AG48" i="16"/>
  <c r="AM48" i="16"/>
  <c r="AS48" i="16"/>
  <c r="AY48" i="16"/>
  <c r="I49" i="16"/>
  <c r="O49" i="16"/>
  <c r="U49" i="16"/>
  <c r="AA49" i="16"/>
  <c r="AG49" i="16"/>
  <c r="AM49" i="16"/>
  <c r="AS49" i="16"/>
  <c r="AY49" i="16"/>
  <c r="I50" i="16"/>
  <c r="O50" i="16"/>
  <c r="U50" i="16"/>
  <c r="AA50" i="16"/>
  <c r="AG50" i="16"/>
  <c r="AM50" i="16"/>
  <c r="AS50" i="16"/>
  <c r="AY50" i="16"/>
  <c r="I51" i="16"/>
  <c r="O51" i="16"/>
  <c r="U51" i="16"/>
  <c r="AA51" i="16"/>
  <c r="AG51" i="16"/>
  <c r="AM51" i="16"/>
  <c r="AS51" i="16"/>
  <c r="AY51" i="16"/>
  <c r="I52" i="16"/>
  <c r="I56" i="16" s="1"/>
  <c r="O52" i="16"/>
  <c r="U52" i="16"/>
  <c r="AA52" i="16"/>
  <c r="AG52" i="16"/>
  <c r="AM52" i="16"/>
  <c r="AS52" i="16"/>
  <c r="AY52" i="16"/>
  <c r="I53" i="16"/>
  <c r="O53" i="16"/>
  <c r="U53" i="16"/>
  <c r="AA53" i="16"/>
  <c r="AG53" i="16"/>
  <c r="AM53" i="16"/>
  <c r="AS53" i="16"/>
  <c r="AY53" i="16"/>
  <c r="I54" i="16"/>
  <c r="O54" i="16"/>
  <c r="U54" i="16"/>
  <c r="AA54" i="16"/>
  <c r="AG54" i="16"/>
  <c r="AM54" i="16"/>
  <c r="AS54" i="16"/>
  <c r="AY54" i="16"/>
  <c r="I55" i="16"/>
  <c r="O55" i="16"/>
  <c r="U55" i="16"/>
  <c r="AA55" i="16"/>
  <c r="AG55" i="16"/>
  <c r="AM55" i="16"/>
  <c r="AS55" i="16"/>
  <c r="AY55" i="16"/>
  <c r="BE10" i="15"/>
  <c r="AI12" i="15"/>
  <c r="AI34" i="15" s="1"/>
  <c r="AK12" i="15"/>
  <c r="AO12" i="15"/>
  <c r="AQ12" i="15"/>
  <c r="AU12" i="15"/>
  <c r="AW12" i="15"/>
  <c r="AZ12" i="15"/>
  <c r="BA12" i="15"/>
  <c r="BB12" i="15"/>
  <c r="BC12" i="15"/>
  <c r="BD12" i="15"/>
  <c r="BE12" i="15"/>
  <c r="AK13" i="15"/>
  <c r="AO13" i="15"/>
  <c r="AQ13" i="15"/>
  <c r="AU13" i="15"/>
  <c r="AW13" i="15"/>
  <c r="AZ13" i="15"/>
  <c r="BA13" i="15"/>
  <c r="BB13" i="15"/>
  <c r="BC13" i="15"/>
  <c r="BD13" i="15"/>
  <c r="BE13" i="15"/>
  <c r="AK14" i="15"/>
  <c r="AO14" i="15"/>
  <c r="AQ14" i="15"/>
  <c r="AU14" i="15"/>
  <c r="AW14" i="15"/>
  <c r="AZ14" i="15"/>
  <c r="BA14" i="15"/>
  <c r="BB14" i="15"/>
  <c r="BC14" i="15"/>
  <c r="BD14" i="15"/>
  <c r="BE14" i="15"/>
  <c r="AK15" i="15"/>
  <c r="AO15" i="15"/>
  <c r="AQ15" i="15"/>
  <c r="AU15" i="15"/>
  <c r="AW15" i="15"/>
  <c r="AZ15" i="15"/>
  <c r="BA15" i="15"/>
  <c r="BB15" i="15"/>
  <c r="BC15" i="15"/>
  <c r="BD15" i="15"/>
  <c r="BE15" i="15"/>
  <c r="AK16" i="15"/>
  <c r="AO16" i="15"/>
  <c r="AQ16" i="15"/>
  <c r="AU16" i="15"/>
  <c r="AW16" i="15"/>
  <c r="AZ16" i="15"/>
  <c r="BA16" i="15"/>
  <c r="BB16" i="15"/>
  <c r="BC16" i="15"/>
  <c r="BD16" i="15"/>
  <c r="BE16" i="15"/>
  <c r="AK17" i="15"/>
  <c r="AO17" i="15"/>
  <c r="AQ17" i="15"/>
  <c r="AU17" i="15"/>
  <c r="AW17" i="15"/>
  <c r="AZ17" i="15"/>
  <c r="BA17" i="15"/>
  <c r="BB17" i="15"/>
  <c r="BC17" i="15"/>
  <c r="BD17" i="15"/>
  <c r="BE17" i="15"/>
  <c r="AK18" i="15"/>
  <c r="AO18" i="15"/>
  <c r="AQ18" i="15"/>
  <c r="AU18" i="15"/>
  <c r="AW18" i="15"/>
  <c r="AZ18" i="15"/>
  <c r="BA18" i="15"/>
  <c r="BB18" i="15"/>
  <c r="BC18" i="15"/>
  <c r="BD18" i="15"/>
  <c r="BE18" i="15"/>
  <c r="AK19" i="15"/>
  <c r="AO19" i="15"/>
  <c r="AQ19" i="15"/>
  <c r="AU19" i="15"/>
  <c r="AW19" i="15"/>
  <c r="AZ19" i="15"/>
  <c r="BA19" i="15"/>
  <c r="BB19" i="15"/>
  <c r="BC19" i="15"/>
  <c r="BD19" i="15"/>
  <c r="BE19" i="15"/>
  <c r="AK20" i="15"/>
  <c r="AO20" i="15"/>
  <c r="AQ20" i="15"/>
  <c r="AU20" i="15"/>
  <c r="AW20" i="15"/>
  <c r="AZ20" i="15"/>
  <c r="BA20" i="15"/>
  <c r="BB20" i="15"/>
  <c r="BC20" i="15"/>
  <c r="BD20" i="15"/>
  <c r="BE20" i="15"/>
  <c r="Q34" i="15"/>
  <c r="Y34" i="15"/>
  <c r="AC21" i="15"/>
  <c r="AE21" i="15"/>
  <c r="AK21" i="15"/>
  <c r="AO21" i="15"/>
  <c r="AQ21" i="15"/>
  <c r="AU21" i="15"/>
  <c r="AW21" i="15"/>
  <c r="AZ21" i="15"/>
  <c r="BA21" i="15"/>
  <c r="BB21" i="15"/>
  <c r="BC21" i="15"/>
  <c r="BD21" i="15"/>
  <c r="BE21" i="15"/>
  <c r="G34" i="15"/>
  <c r="AC22" i="15"/>
  <c r="AE22" i="15"/>
  <c r="AK22" i="15"/>
  <c r="AO22" i="15"/>
  <c r="AQ22" i="15"/>
  <c r="AU22" i="15"/>
  <c r="AW22" i="15"/>
  <c r="AZ22" i="15"/>
  <c r="BA22" i="15"/>
  <c r="BB22" i="15"/>
  <c r="BC22" i="15"/>
  <c r="BD22" i="15"/>
  <c r="BE22" i="15"/>
  <c r="AC23" i="15"/>
  <c r="AE23" i="15"/>
  <c r="AK23" i="15"/>
  <c r="AO23" i="15"/>
  <c r="AQ23" i="15"/>
  <c r="AU23" i="15"/>
  <c r="AW23" i="15"/>
  <c r="AZ23" i="15"/>
  <c r="BA23" i="15"/>
  <c r="BB23" i="15"/>
  <c r="BC23" i="15"/>
  <c r="BD23" i="15"/>
  <c r="BE23" i="15"/>
  <c r="AC24" i="15"/>
  <c r="AE24" i="15"/>
  <c r="AK24" i="15"/>
  <c r="AO24" i="15"/>
  <c r="AQ24" i="15"/>
  <c r="AU24" i="15"/>
  <c r="AW24" i="15"/>
  <c r="AZ24" i="15"/>
  <c r="BA24" i="15"/>
  <c r="BB24" i="15"/>
  <c r="BC24" i="15"/>
  <c r="BD24" i="15"/>
  <c r="BE24" i="15"/>
  <c r="AC25" i="15"/>
  <c r="AE25" i="15"/>
  <c r="AK25" i="15"/>
  <c r="AO25" i="15"/>
  <c r="AQ25" i="15"/>
  <c r="AU25" i="15"/>
  <c r="AW25" i="15"/>
  <c r="AZ25" i="15"/>
  <c r="BA25" i="15"/>
  <c r="BB25" i="15"/>
  <c r="BC25" i="15"/>
  <c r="BD25" i="15"/>
  <c r="BE25" i="15"/>
  <c r="AC26" i="15"/>
  <c r="AE26" i="15"/>
  <c r="AK26" i="15"/>
  <c r="AO26" i="15"/>
  <c r="AQ26" i="15"/>
  <c r="AU26" i="15"/>
  <c r="AW26" i="15"/>
  <c r="AZ26" i="15"/>
  <c r="BA26" i="15"/>
  <c r="BB26" i="15"/>
  <c r="BC26" i="15"/>
  <c r="BD26" i="15"/>
  <c r="BE26" i="15"/>
  <c r="AC27" i="15"/>
  <c r="AE27" i="15"/>
  <c r="AK27" i="15"/>
  <c r="AO27" i="15"/>
  <c r="AQ27" i="15"/>
  <c r="AU27" i="15"/>
  <c r="AW27" i="15"/>
  <c r="AZ27" i="15"/>
  <c r="BA27" i="15"/>
  <c r="BB27" i="15"/>
  <c r="BC27" i="15"/>
  <c r="BD27" i="15"/>
  <c r="BE27" i="15"/>
  <c r="AC28" i="15"/>
  <c r="AE28" i="15"/>
  <c r="AK28" i="15"/>
  <c r="AO28" i="15"/>
  <c r="AQ28" i="15"/>
  <c r="AU28" i="15"/>
  <c r="AW28" i="15"/>
  <c r="AZ28" i="15"/>
  <c r="BA28" i="15"/>
  <c r="BB28" i="15"/>
  <c r="BC28" i="15"/>
  <c r="BD28" i="15"/>
  <c r="BE28" i="15"/>
  <c r="AC29" i="15"/>
  <c r="AE29" i="15"/>
  <c r="AK29" i="15"/>
  <c r="AO29" i="15"/>
  <c r="AQ29" i="15"/>
  <c r="AU29" i="15"/>
  <c r="AW29" i="15"/>
  <c r="AZ29" i="15"/>
  <c r="BA29" i="15"/>
  <c r="BB29" i="15"/>
  <c r="BC29" i="15"/>
  <c r="BD29" i="15"/>
  <c r="BE29" i="15"/>
  <c r="AC30" i="15"/>
  <c r="AE30" i="15"/>
  <c r="AK30" i="15"/>
  <c r="AO30" i="15"/>
  <c r="AQ30" i="15"/>
  <c r="AU30" i="15"/>
  <c r="AW30" i="15"/>
  <c r="AZ30" i="15"/>
  <c r="BA30" i="15"/>
  <c r="BB30" i="15"/>
  <c r="BC30" i="15"/>
  <c r="BD30" i="15"/>
  <c r="BE30" i="15"/>
  <c r="AC31" i="15"/>
  <c r="AE31" i="15"/>
  <c r="AK31" i="15"/>
  <c r="AO31" i="15"/>
  <c r="AQ31" i="15"/>
  <c r="AU31" i="15"/>
  <c r="AW31" i="15"/>
  <c r="AZ31" i="15"/>
  <c r="BA31" i="15"/>
  <c r="BB31" i="15"/>
  <c r="BC31" i="15"/>
  <c r="BD31" i="15"/>
  <c r="BE31" i="15"/>
  <c r="AC32" i="15"/>
  <c r="AE32" i="15"/>
  <c r="AK32" i="15"/>
  <c r="AO32" i="15"/>
  <c r="AQ32" i="15"/>
  <c r="AU32" i="15"/>
  <c r="AW32" i="15"/>
  <c r="AZ32" i="15"/>
  <c r="BA32" i="15"/>
  <c r="BB32" i="15"/>
  <c r="BC32" i="15"/>
  <c r="BD32" i="15"/>
  <c r="BE32" i="15"/>
  <c r="AC33" i="15"/>
  <c r="AE33" i="15"/>
  <c r="AK33" i="15"/>
  <c r="AO33" i="15"/>
  <c r="AQ33" i="15"/>
  <c r="AU33" i="15"/>
  <c r="AW33" i="15"/>
  <c r="AZ33" i="15"/>
  <c r="BA33" i="15"/>
  <c r="BB33" i="15"/>
  <c r="BC33" i="15"/>
  <c r="BD33" i="15"/>
  <c r="BE33" i="15"/>
  <c r="D34" i="15"/>
  <c r="E34" i="15"/>
  <c r="F34" i="15"/>
  <c r="H34" i="15"/>
  <c r="J34" i="15"/>
  <c r="K34" i="15"/>
  <c r="L34" i="15"/>
  <c r="N34" i="15"/>
  <c r="P34" i="15"/>
  <c r="R34" i="15"/>
  <c r="T34" i="15"/>
  <c r="V34" i="15"/>
  <c r="X34" i="15"/>
  <c r="Z34" i="15"/>
  <c r="AB34" i="15"/>
  <c r="AD34" i="15"/>
  <c r="AF34" i="15"/>
  <c r="AH34" i="15"/>
  <c r="AJ34" i="15"/>
  <c r="AL34" i="15"/>
  <c r="AN34" i="15"/>
  <c r="AP34" i="15"/>
  <c r="AR34" i="15"/>
  <c r="AT34" i="15"/>
  <c r="AV34" i="15"/>
  <c r="AX34" i="15"/>
  <c r="E37" i="15"/>
  <c r="G37" i="15"/>
  <c r="K37" i="15"/>
  <c r="M37" i="15"/>
  <c r="Q37" i="15"/>
  <c r="S37" i="15"/>
  <c r="W37" i="15"/>
  <c r="Y37" i="15"/>
  <c r="AC37" i="15"/>
  <c r="AE37" i="15"/>
  <c r="AI37" i="15"/>
  <c r="AK37" i="15"/>
  <c r="AO37" i="15"/>
  <c r="AQ37" i="15"/>
  <c r="AU37" i="15"/>
  <c r="AW37" i="15"/>
  <c r="AZ37" i="15"/>
  <c r="BA37" i="15"/>
  <c r="BB37" i="15"/>
  <c r="BC37" i="15"/>
  <c r="BE37" i="15"/>
  <c r="E38" i="15"/>
  <c r="G38" i="15"/>
  <c r="K38" i="15"/>
  <c r="M38" i="15"/>
  <c r="Q38" i="15"/>
  <c r="S38" i="15"/>
  <c r="W38" i="15"/>
  <c r="Y38" i="15"/>
  <c r="AC38" i="15"/>
  <c r="AE38" i="15"/>
  <c r="AI38" i="15"/>
  <c r="AK38" i="15"/>
  <c r="AO38" i="15"/>
  <c r="AQ38" i="15"/>
  <c r="AU38" i="15"/>
  <c r="AW38" i="15"/>
  <c r="AZ38" i="15"/>
  <c r="BA38" i="15"/>
  <c r="BB38" i="15"/>
  <c r="BC38" i="15"/>
  <c r="BE38" i="15"/>
  <c r="E39" i="15"/>
  <c r="G39" i="15"/>
  <c r="K39" i="15"/>
  <c r="M39" i="15"/>
  <c r="Q39" i="15"/>
  <c r="S39" i="15"/>
  <c r="W39" i="15"/>
  <c r="Y39" i="15"/>
  <c r="AC39" i="15"/>
  <c r="AE39" i="15"/>
  <c r="AI39" i="15"/>
  <c r="AK39" i="15"/>
  <c r="AO39" i="15"/>
  <c r="AQ39" i="15"/>
  <c r="AU39" i="15"/>
  <c r="AW39" i="15"/>
  <c r="AZ39" i="15"/>
  <c r="BA39" i="15"/>
  <c r="BB39" i="15"/>
  <c r="BC39" i="15"/>
  <c r="BE39" i="15"/>
  <c r="D40" i="15"/>
  <c r="E40" i="15" s="1"/>
  <c r="F40" i="15"/>
  <c r="G40" i="15" s="1"/>
  <c r="J40" i="15"/>
  <c r="K40" i="15" s="1"/>
  <c r="L40" i="15"/>
  <c r="M40" i="15" s="1"/>
  <c r="P40" i="15"/>
  <c r="Q40" i="15" s="1"/>
  <c r="R40" i="15"/>
  <c r="S40" i="15" s="1"/>
  <c r="V40" i="15"/>
  <c r="W40" i="15" s="1"/>
  <c r="X40" i="15"/>
  <c r="Y40" i="15" s="1"/>
  <c r="AB40" i="15"/>
  <c r="AC40" i="15" s="1"/>
  <c r="AD40" i="15"/>
  <c r="AE40" i="15"/>
  <c r="AH40" i="15"/>
  <c r="AI40" i="15" s="1"/>
  <c r="AJ40" i="15"/>
  <c r="AK40" i="15" s="1"/>
  <c r="AN40" i="15"/>
  <c r="AO40" i="15" s="1"/>
  <c r="AP40" i="15"/>
  <c r="AQ40" i="15" s="1"/>
  <c r="AT40" i="15"/>
  <c r="AU40" i="15" s="1"/>
  <c r="AV40" i="15"/>
  <c r="AW40" i="15" s="1"/>
  <c r="I45" i="15"/>
  <c r="O45" i="15"/>
  <c r="U45" i="15"/>
  <c r="AA45" i="15"/>
  <c r="AG45" i="15"/>
  <c r="AM45" i="15"/>
  <c r="AS45" i="15"/>
  <c r="AY45" i="15"/>
  <c r="I46" i="15"/>
  <c r="O46" i="15"/>
  <c r="U46" i="15"/>
  <c r="AA46" i="15"/>
  <c r="AG46" i="15"/>
  <c r="AM46" i="15"/>
  <c r="AS46" i="15"/>
  <c r="AY46" i="15"/>
  <c r="I47" i="15"/>
  <c r="O47" i="15"/>
  <c r="U47" i="15"/>
  <c r="AA47" i="15"/>
  <c r="AG47" i="15"/>
  <c r="AM47" i="15"/>
  <c r="AS47" i="15"/>
  <c r="AY47" i="15"/>
  <c r="I48" i="15"/>
  <c r="O48" i="15"/>
  <c r="U48" i="15"/>
  <c r="AA48" i="15"/>
  <c r="AG48" i="15"/>
  <c r="AM48" i="15"/>
  <c r="AS48" i="15"/>
  <c r="AY48" i="15"/>
  <c r="I49" i="15"/>
  <c r="O49" i="15"/>
  <c r="U49" i="15"/>
  <c r="AA49" i="15"/>
  <c r="AG49" i="15"/>
  <c r="AM49" i="15"/>
  <c r="AS49" i="15"/>
  <c r="AY49" i="15"/>
  <c r="I50" i="15"/>
  <c r="O50" i="15"/>
  <c r="U50" i="15"/>
  <c r="AA50" i="15"/>
  <c r="AG50" i="15"/>
  <c r="AM50" i="15"/>
  <c r="AS50" i="15"/>
  <c r="AY50" i="15"/>
  <c r="I51" i="15"/>
  <c r="O51" i="15"/>
  <c r="U51" i="15"/>
  <c r="AA51" i="15"/>
  <c r="AG51" i="15"/>
  <c r="AM51" i="15"/>
  <c r="AS51" i="15"/>
  <c r="AY51" i="15"/>
  <c r="I52" i="15"/>
  <c r="O52" i="15"/>
  <c r="U52" i="15"/>
  <c r="AA52" i="15"/>
  <c r="AG52" i="15"/>
  <c r="AM52" i="15"/>
  <c r="AS52" i="15"/>
  <c r="AY52" i="15"/>
  <c r="I53" i="15"/>
  <c r="O53" i="15"/>
  <c r="U53" i="15"/>
  <c r="AA53" i="15"/>
  <c r="AG53" i="15"/>
  <c r="AM53" i="15"/>
  <c r="AS53" i="15"/>
  <c r="AY53" i="15"/>
  <c r="I54" i="15"/>
  <c r="O54" i="15"/>
  <c r="U54" i="15"/>
  <c r="AA54" i="15"/>
  <c r="AG54" i="15"/>
  <c r="AM54" i="15"/>
  <c r="AS54" i="15"/>
  <c r="AY54" i="15"/>
  <c r="I55" i="15"/>
  <c r="O55" i="15"/>
  <c r="U55" i="15"/>
  <c r="AA55" i="15"/>
  <c r="AG55" i="15"/>
  <c r="AM55" i="15"/>
  <c r="AS55" i="15"/>
  <c r="AY55" i="15"/>
  <c r="I56" i="15"/>
  <c r="I57" i="15" s="1"/>
  <c r="O56" i="15"/>
  <c r="U56" i="15"/>
  <c r="U57" i="15" s="1"/>
  <c r="AA56" i="15"/>
  <c r="AA57" i="15" s="1"/>
  <c r="AG56" i="15"/>
  <c r="AM56" i="15"/>
  <c r="AS56" i="15"/>
  <c r="AY56" i="15"/>
  <c r="BD34" i="15" l="1"/>
  <c r="BD33" i="16"/>
  <c r="Q33" i="16"/>
  <c r="AG57" i="15"/>
  <c r="BC40" i="15"/>
  <c r="BB40" i="15"/>
  <c r="AW34" i="15"/>
  <c r="AE34" i="15"/>
  <c r="AE33" i="16"/>
  <c r="G33" i="16"/>
  <c r="AS57" i="15"/>
  <c r="AC34" i="15"/>
  <c r="BB34" i="15"/>
  <c r="BE55" i="15"/>
  <c r="O57" i="15"/>
  <c r="BE51" i="15"/>
  <c r="BE50" i="15"/>
  <c r="BE48" i="15"/>
  <c r="AM57" i="15"/>
  <c r="BE45" i="15"/>
  <c r="BC34" i="15"/>
  <c r="AU34" i="15"/>
  <c r="AG56" i="16"/>
  <c r="BC33" i="16"/>
  <c r="AO34" i="15"/>
  <c r="BB39" i="16"/>
  <c r="AO33" i="16"/>
  <c r="AZ33" i="16"/>
  <c r="AU33" i="16"/>
  <c r="W33" i="16"/>
  <c r="BE56" i="15"/>
  <c r="BE53" i="15"/>
  <c r="BE46" i="15"/>
  <c r="AZ40" i="15"/>
  <c r="BA34" i="15"/>
  <c r="M34" i="15"/>
  <c r="BE54" i="15"/>
  <c r="BE49" i="15"/>
  <c r="BE47" i="15"/>
  <c r="AZ34" i="15"/>
  <c r="W34" i="15"/>
  <c r="M39" i="16"/>
  <c r="AS56" i="16"/>
  <c r="AC33" i="16"/>
  <c r="E33" i="16"/>
  <c r="BE44" i="16"/>
  <c r="BE52" i="15"/>
  <c r="AM56" i="16"/>
  <c r="AW33" i="16"/>
  <c r="Y33" i="16"/>
  <c r="BE33" i="16"/>
  <c r="BE34" i="16" s="1"/>
  <c r="AQ33" i="16"/>
  <c r="S33" i="16"/>
  <c r="BE34" i="15"/>
  <c r="BE35" i="15" s="1"/>
  <c r="AQ34" i="15"/>
  <c r="S34" i="15"/>
  <c r="AK34" i="15"/>
  <c r="BC39" i="16"/>
  <c r="U56" i="16"/>
  <c r="AZ39" i="16"/>
  <c r="BB33" i="16"/>
  <c r="AI33" i="16"/>
  <c r="K33" i="16"/>
  <c r="O56" i="16"/>
  <c r="AK33" i="16"/>
  <c r="M33" i="16"/>
  <c r="BA33" i="16"/>
  <c r="BE53" i="16"/>
  <c r="AY56" i="16"/>
  <c r="BE45" i="16"/>
  <c r="BE55" i="16"/>
  <c r="BE54" i="16"/>
  <c r="BE51" i="16"/>
  <c r="BE50" i="16"/>
  <c r="BE46" i="16"/>
  <c r="BE49" i="16"/>
  <c r="BE52" i="16"/>
  <c r="BE48" i="16"/>
  <c r="BE47" i="16"/>
  <c r="AA56" i="16"/>
  <c r="BA39" i="16"/>
  <c r="AY57" i="15"/>
  <c r="BA40" i="15"/>
  <c r="BE57" i="15" l="1"/>
  <c r="BE56" i="16"/>
  <c r="BE13" i="14" l="1"/>
  <c r="K15" i="14"/>
  <c r="M15" i="14"/>
  <c r="Q15" i="14"/>
  <c r="S15" i="14"/>
  <c r="W15" i="14"/>
  <c r="Y15" i="14"/>
  <c r="AC15" i="14"/>
  <c r="AE15" i="14"/>
  <c r="AI15" i="14"/>
  <c r="AK15" i="14"/>
  <c r="AO15" i="14"/>
  <c r="AQ15" i="14"/>
  <c r="AU15" i="14"/>
  <c r="AW15" i="14"/>
  <c r="AZ15" i="14"/>
  <c r="BA15" i="14"/>
  <c r="BB15" i="14"/>
  <c r="BC15" i="14"/>
  <c r="BD15" i="14"/>
  <c r="BE15" i="14"/>
  <c r="E16" i="14"/>
  <c r="G16" i="14"/>
  <c r="K16" i="14"/>
  <c r="M16" i="14"/>
  <c r="Q16" i="14"/>
  <c r="S16" i="14"/>
  <c r="W16" i="14"/>
  <c r="Y16" i="14"/>
  <c r="AC16" i="14"/>
  <c r="AE16" i="14"/>
  <c r="AI16" i="14"/>
  <c r="AK16" i="14"/>
  <c r="AO16" i="14"/>
  <c r="AQ16" i="14"/>
  <c r="AU16" i="14"/>
  <c r="AW16" i="14"/>
  <c r="AZ16" i="14"/>
  <c r="BA16" i="14"/>
  <c r="BB16" i="14"/>
  <c r="BC16" i="14"/>
  <c r="BD16" i="14"/>
  <c r="BE16" i="14"/>
  <c r="E17" i="14"/>
  <c r="G17" i="14"/>
  <c r="K17" i="14"/>
  <c r="M17" i="14"/>
  <c r="Q17" i="14"/>
  <c r="S17" i="14"/>
  <c r="W17" i="14"/>
  <c r="Y17" i="14"/>
  <c r="AC17" i="14"/>
  <c r="AE17" i="14"/>
  <c r="AI17" i="14"/>
  <c r="AK17" i="14"/>
  <c r="AO17" i="14"/>
  <c r="AQ17" i="14"/>
  <c r="AU17" i="14"/>
  <c r="AW17" i="14"/>
  <c r="AZ17" i="14"/>
  <c r="BA17" i="14"/>
  <c r="BB17" i="14"/>
  <c r="BC17" i="14"/>
  <c r="BD17" i="14"/>
  <c r="BE17" i="14"/>
  <c r="E18" i="14"/>
  <c r="G18" i="14"/>
  <c r="K18" i="14"/>
  <c r="M18" i="14"/>
  <c r="Q18" i="14"/>
  <c r="S18" i="14"/>
  <c r="W18" i="14"/>
  <c r="Y18" i="14"/>
  <c r="AC18" i="14"/>
  <c r="AE18" i="14"/>
  <c r="AI18" i="14"/>
  <c r="AK18" i="14"/>
  <c r="AO18" i="14"/>
  <c r="AQ18" i="14"/>
  <c r="AU18" i="14"/>
  <c r="AW18" i="14"/>
  <c r="AZ18" i="14"/>
  <c r="BA18" i="14"/>
  <c r="BB18" i="14"/>
  <c r="BC18" i="14"/>
  <c r="BD18" i="14"/>
  <c r="BE18" i="14"/>
  <c r="E19" i="14"/>
  <c r="G19" i="14"/>
  <c r="K19" i="14"/>
  <c r="M19" i="14"/>
  <c r="Q19" i="14"/>
  <c r="S19" i="14"/>
  <c r="W19" i="14"/>
  <c r="Y19" i="14"/>
  <c r="AC19" i="14"/>
  <c r="AE19" i="14"/>
  <c r="AI19" i="14"/>
  <c r="AK19" i="14"/>
  <c r="AO19" i="14"/>
  <c r="AQ19" i="14"/>
  <c r="AU19" i="14"/>
  <c r="AW19" i="14"/>
  <c r="AZ19" i="14"/>
  <c r="BA19" i="14"/>
  <c r="BB19" i="14"/>
  <c r="BC19" i="14"/>
  <c r="BD19" i="14"/>
  <c r="BE19" i="14"/>
  <c r="E20" i="14"/>
  <c r="G20" i="14"/>
  <c r="K20" i="14"/>
  <c r="M20" i="14"/>
  <c r="Q20" i="14"/>
  <c r="S20" i="14"/>
  <c r="W20" i="14"/>
  <c r="Y20" i="14"/>
  <c r="AC20" i="14"/>
  <c r="AE20" i="14"/>
  <c r="AI20" i="14"/>
  <c r="AK20" i="14"/>
  <c r="AO20" i="14"/>
  <c r="AQ20" i="14"/>
  <c r="AU20" i="14"/>
  <c r="AW20" i="14"/>
  <c r="AZ20" i="14"/>
  <c r="BA20" i="14"/>
  <c r="BB20" i="14"/>
  <c r="BC20" i="14"/>
  <c r="BD20" i="14"/>
  <c r="BE20" i="14"/>
  <c r="E21" i="14"/>
  <c r="G21" i="14"/>
  <c r="K21" i="14"/>
  <c r="M21" i="14"/>
  <c r="Q21" i="14"/>
  <c r="S21" i="14"/>
  <c r="W21" i="14"/>
  <c r="Y21" i="14"/>
  <c r="AC21" i="14"/>
  <c r="AE21" i="14"/>
  <c r="AI21" i="14"/>
  <c r="AK21" i="14"/>
  <c r="AO21" i="14"/>
  <c r="AQ21" i="14"/>
  <c r="AU21" i="14"/>
  <c r="AW21" i="14"/>
  <c r="AZ21" i="14"/>
  <c r="BA21" i="14"/>
  <c r="BB21" i="14"/>
  <c r="BC21" i="14"/>
  <c r="BD21" i="14"/>
  <c r="BE21" i="14"/>
  <c r="E22" i="14"/>
  <c r="G22" i="14"/>
  <c r="K22" i="14"/>
  <c r="M22" i="14"/>
  <c r="Q22" i="14"/>
  <c r="S22" i="14"/>
  <c r="W22" i="14"/>
  <c r="Y22" i="14"/>
  <c r="AC22" i="14"/>
  <c r="AE22" i="14"/>
  <c r="AI22" i="14"/>
  <c r="AK22" i="14"/>
  <c r="AO22" i="14"/>
  <c r="AQ22" i="14"/>
  <c r="AU22" i="14"/>
  <c r="AW22" i="14"/>
  <c r="AZ22" i="14"/>
  <c r="BA22" i="14"/>
  <c r="BB22" i="14"/>
  <c r="BC22" i="14"/>
  <c r="BD22" i="14"/>
  <c r="BE22" i="14"/>
  <c r="E23" i="14"/>
  <c r="G23" i="14"/>
  <c r="K23" i="14"/>
  <c r="M23" i="14"/>
  <c r="Q23" i="14"/>
  <c r="S23" i="14"/>
  <c r="W23" i="14"/>
  <c r="Y23" i="14"/>
  <c r="AC23" i="14"/>
  <c r="AE23" i="14"/>
  <c r="AI23" i="14"/>
  <c r="AK23" i="14"/>
  <c r="AO23" i="14"/>
  <c r="AQ23" i="14"/>
  <c r="AU23" i="14"/>
  <c r="AW23" i="14"/>
  <c r="AZ23" i="14"/>
  <c r="BA23" i="14"/>
  <c r="BB23" i="14"/>
  <c r="BC23" i="14"/>
  <c r="BD23" i="14"/>
  <c r="BE23" i="14"/>
  <c r="E24" i="14"/>
  <c r="G24" i="14"/>
  <c r="K24" i="14"/>
  <c r="M24" i="14"/>
  <c r="Q24" i="14"/>
  <c r="S24" i="14"/>
  <c r="W24" i="14"/>
  <c r="Y24" i="14"/>
  <c r="AC24" i="14"/>
  <c r="AE24" i="14"/>
  <c r="AI24" i="14"/>
  <c r="AK24" i="14"/>
  <c r="AO24" i="14"/>
  <c r="AQ24" i="14"/>
  <c r="AU24" i="14"/>
  <c r="AW24" i="14"/>
  <c r="AZ24" i="14"/>
  <c r="BA24" i="14"/>
  <c r="BB24" i="14"/>
  <c r="BC24" i="14"/>
  <c r="BD24" i="14"/>
  <c r="BE24" i="14"/>
  <c r="E25" i="14"/>
  <c r="G25" i="14"/>
  <c r="K25" i="14"/>
  <c r="M25" i="14"/>
  <c r="Q25" i="14"/>
  <c r="S25" i="14"/>
  <c r="W25" i="14"/>
  <c r="Y25" i="14"/>
  <c r="AC25" i="14"/>
  <c r="AE25" i="14"/>
  <c r="AI25" i="14"/>
  <c r="AK25" i="14"/>
  <c r="AO25" i="14"/>
  <c r="AQ25" i="14"/>
  <c r="AU25" i="14"/>
  <c r="AW25" i="14"/>
  <c r="AZ25" i="14"/>
  <c r="BA25" i="14"/>
  <c r="BB25" i="14"/>
  <c r="BC25" i="14"/>
  <c r="BD25" i="14"/>
  <c r="BE25" i="14"/>
  <c r="E26" i="14"/>
  <c r="G26" i="14"/>
  <c r="K26" i="14"/>
  <c r="M26" i="14"/>
  <c r="Q26" i="14"/>
  <c r="S26" i="14"/>
  <c r="W26" i="14"/>
  <c r="Y26" i="14"/>
  <c r="AC26" i="14"/>
  <c r="AE26" i="14"/>
  <c r="AI26" i="14"/>
  <c r="AK26" i="14"/>
  <c r="AO26" i="14"/>
  <c r="AQ26" i="14"/>
  <c r="AU26" i="14"/>
  <c r="AW26" i="14"/>
  <c r="AZ26" i="14"/>
  <c r="BA26" i="14"/>
  <c r="BB26" i="14"/>
  <c r="BC26" i="14"/>
  <c r="BD26" i="14"/>
  <c r="BE26" i="14"/>
  <c r="E27" i="14"/>
  <c r="G27" i="14"/>
  <c r="K27" i="14"/>
  <c r="M27" i="14"/>
  <c r="Q27" i="14"/>
  <c r="S27" i="14"/>
  <c r="W27" i="14"/>
  <c r="Y27" i="14"/>
  <c r="AC27" i="14"/>
  <c r="AE27" i="14"/>
  <c r="AI27" i="14"/>
  <c r="AK27" i="14"/>
  <c r="AO27" i="14"/>
  <c r="AQ27" i="14"/>
  <c r="AU27" i="14"/>
  <c r="AW27" i="14"/>
  <c r="AZ27" i="14"/>
  <c r="BA27" i="14"/>
  <c r="BB27" i="14"/>
  <c r="BC27" i="14"/>
  <c r="BD27" i="14"/>
  <c r="BE27" i="14"/>
  <c r="E28" i="14"/>
  <c r="G28" i="14"/>
  <c r="K28" i="14"/>
  <c r="M28" i="14"/>
  <c r="Q28" i="14"/>
  <c r="S28" i="14"/>
  <c r="W28" i="14"/>
  <c r="Y28" i="14"/>
  <c r="AC28" i="14"/>
  <c r="AE28" i="14"/>
  <c r="AI28" i="14"/>
  <c r="AK28" i="14"/>
  <c r="AO28" i="14"/>
  <c r="AQ28" i="14"/>
  <c r="AU28" i="14"/>
  <c r="AW28" i="14"/>
  <c r="AZ28" i="14"/>
  <c r="BA28" i="14"/>
  <c r="BB28" i="14"/>
  <c r="BC28" i="14"/>
  <c r="BD28" i="14"/>
  <c r="BE28" i="14"/>
  <c r="E29" i="14"/>
  <c r="G29" i="14"/>
  <c r="K29" i="14"/>
  <c r="M29" i="14"/>
  <c r="Q29" i="14"/>
  <c r="S29" i="14"/>
  <c r="W29" i="14"/>
  <c r="Y29" i="14"/>
  <c r="AC29" i="14"/>
  <c r="AE29" i="14"/>
  <c r="AI29" i="14"/>
  <c r="AK29" i="14"/>
  <c r="AO29" i="14"/>
  <c r="AQ29" i="14"/>
  <c r="AU29" i="14"/>
  <c r="AW29" i="14"/>
  <c r="AZ29" i="14"/>
  <c r="BA29" i="14"/>
  <c r="BB29" i="14"/>
  <c r="BC29" i="14"/>
  <c r="BD29" i="14"/>
  <c r="BE29" i="14"/>
  <c r="E30" i="14"/>
  <c r="G30" i="14"/>
  <c r="K30" i="14"/>
  <c r="M30" i="14"/>
  <c r="Q30" i="14"/>
  <c r="S30" i="14"/>
  <c r="W30" i="14"/>
  <c r="Y30" i="14"/>
  <c r="AC30" i="14"/>
  <c r="AE30" i="14"/>
  <c r="AI30" i="14"/>
  <c r="AK30" i="14"/>
  <c r="AO30" i="14"/>
  <c r="AQ30" i="14"/>
  <c r="AU30" i="14"/>
  <c r="AW30" i="14"/>
  <c r="AZ30" i="14"/>
  <c r="BA30" i="14"/>
  <c r="BB30" i="14"/>
  <c r="BC30" i="14"/>
  <c r="BD30" i="14"/>
  <c r="BE30" i="14"/>
  <c r="E31" i="14"/>
  <c r="G31" i="14"/>
  <c r="K31" i="14"/>
  <c r="M31" i="14"/>
  <c r="Q31" i="14"/>
  <c r="S31" i="14"/>
  <c r="W31" i="14"/>
  <c r="Y31" i="14"/>
  <c r="AC31" i="14"/>
  <c r="AE31" i="14"/>
  <c r="AI31" i="14"/>
  <c r="AK31" i="14"/>
  <c r="AO31" i="14"/>
  <c r="AQ31" i="14"/>
  <c r="AU31" i="14"/>
  <c r="AW31" i="14"/>
  <c r="AZ31" i="14"/>
  <c r="BA31" i="14"/>
  <c r="BB31" i="14"/>
  <c r="BC31" i="14"/>
  <c r="BD31" i="14"/>
  <c r="BE31" i="14"/>
  <c r="E32" i="14"/>
  <c r="G32" i="14"/>
  <c r="K32" i="14"/>
  <c r="M32" i="14"/>
  <c r="Q32" i="14"/>
  <c r="S32" i="14"/>
  <c r="W32" i="14"/>
  <c r="Y32" i="14"/>
  <c r="AC32" i="14"/>
  <c r="AE32" i="14"/>
  <c r="AI32" i="14"/>
  <c r="AK32" i="14"/>
  <c r="AO32" i="14"/>
  <c r="AQ32" i="14"/>
  <c r="AU32" i="14"/>
  <c r="AW32" i="14"/>
  <c r="AZ32" i="14"/>
  <c r="BA32" i="14"/>
  <c r="BB32" i="14"/>
  <c r="BC32" i="14"/>
  <c r="BD32" i="14"/>
  <c r="BE32" i="14"/>
  <c r="E33" i="14"/>
  <c r="G33" i="14"/>
  <c r="K33" i="14"/>
  <c r="M33" i="14"/>
  <c r="Q33" i="14"/>
  <c r="S33" i="14"/>
  <c r="W33" i="14"/>
  <c r="Y33" i="14"/>
  <c r="AC33" i="14"/>
  <c r="AE33" i="14"/>
  <c r="AI33" i="14"/>
  <c r="AK33" i="14"/>
  <c r="AO33" i="14"/>
  <c r="AQ33" i="14"/>
  <c r="AU33" i="14"/>
  <c r="AW33" i="14"/>
  <c r="AZ33" i="14"/>
  <c r="BA33" i="14"/>
  <c r="BB33" i="14"/>
  <c r="BC33" i="14"/>
  <c r="BD33" i="14"/>
  <c r="BE33" i="14"/>
  <c r="E34" i="14"/>
  <c r="G34" i="14"/>
  <c r="K34" i="14"/>
  <c r="M34" i="14"/>
  <c r="Q34" i="14"/>
  <c r="S34" i="14"/>
  <c r="W34" i="14"/>
  <c r="Y34" i="14"/>
  <c r="AC34" i="14"/>
  <c r="AE34" i="14"/>
  <c r="AI34" i="14"/>
  <c r="AK34" i="14"/>
  <c r="AO34" i="14"/>
  <c r="AQ34" i="14"/>
  <c r="AU34" i="14"/>
  <c r="AW34" i="14"/>
  <c r="AZ34" i="14"/>
  <c r="BA34" i="14"/>
  <c r="BB34" i="14"/>
  <c r="BC34" i="14"/>
  <c r="BD34" i="14"/>
  <c r="BE34" i="14"/>
  <c r="D36" i="14"/>
  <c r="F36" i="14"/>
  <c r="H36" i="14"/>
  <c r="J36" i="14"/>
  <c r="L36" i="14"/>
  <c r="N36" i="14"/>
  <c r="P36" i="14"/>
  <c r="R36" i="14"/>
  <c r="T36" i="14"/>
  <c r="V36" i="14"/>
  <c r="X36" i="14"/>
  <c r="Z36" i="14"/>
  <c r="AB36" i="14"/>
  <c r="AD36" i="14"/>
  <c r="AF36" i="14"/>
  <c r="AH36" i="14"/>
  <c r="AJ36" i="14"/>
  <c r="AL36" i="14"/>
  <c r="AN36" i="14"/>
  <c r="AP36" i="14"/>
  <c r="AR36" i="14"/>
  <c r="AT36" i="14"/>
  <c r="AV36" i="14"/>
  <c r="AX36" i="14"/>
  <c r="E39" i="14"/>
  <c r="G39" i="14"/>
  <c r="K39" i="14"/>
  <c r="M39" i="14"/>
  <c r="Q39" i="14"/>
  <c r="S39" i="14"/>
  <c r="W39" i="14"/>
  <c r="Y39" i="14"/>
  <c r="AC39" i="14"/>
  <c r="AE39" i="14"/>
  <c r="AI39" i="14"/>
  <c r="AK39" i="14"/>
  <c r="AO39" i="14"/>
  <c r="AQ39" i="14"/>
  <c r="AU39" i="14"/>
  <c r="AW39" i="14"/>
  <c r="AZ39" i="14"/>
  <c r="BA39" i="14"/>
  <c r="BB39" i="14"/>
  <c r="BC39" i="14"/>
  <c r="BE39" i="14"/>
  <c r="E40" i="14"/>
  <c r="G40" i="14"/>
  <c r="K40" i="14"/>
  <c r="M40" i="14"/>
  <c r="Q40" i="14"/>
  <c r="S40" i="14"/>
  <c r="W40" i="14"/>
  <c r="Y40" i="14"/>
  <c r="AC40" i="14"/>
  <c r="AE40" i="14"/>
  <c r="AI40" i="14"/>
  <c r="AK40" i="14"/>
  <c r="AO40" i="14"/>
  <c r="AQ40" i="14"/>
  <c r="AU40" i="14"/>
  <c r="AW40" i="14"/>
  <c r="AZ40" i="14"/>
  <c r="BA40" i="14"/>
  <c r="BB40" i="14"/>
  <c r="BC40" i="14"/>
  <c r="BE40" i="14"/>
  <c r="E41" i="14"/>
  <c r="G41" i="14"/>
  <c r="K41" i="14"/>
  <c r="M41" i="14"/>
  <c r="Q41" i="14"/>
  <c r="S41" i="14"/>
  <c r="W41" i="14"/>
  <c r="Y41" i="14"/>
  <c r="AC41" i="14"/>
  <c r="AE41" i="14"/>
  <c r="AI41" i="14"/>
  <c r="AK41" i="14"/>
  <c r="AO41" i="14"/>
  <c r="AQ41" i="14"/>
  <c r="AU41" i="14"/>
  <c r="AW41" i="14"/>
  <c r="AZ41" i="14"/>
  <c r="BA41" i="14"/>
  <c r="BB41" i="14"/>
  <c r="BC41" i="14"/>
  <c r="BE41" i="14"/>
  <c r="D42" i="14"/>
  <c r="E42" i="14" s="1"/>
  <c r="F42" i="14"/>
  <c r="G42" i="14" s="1"/>
  <c r="J42" i="14"/>
  <c r="K42" i="14" s="1"/>
  <c r="L42" i="14"/>
  <c r="M42" i="14" s="1"/>
  <c r="P42" i="14"/>
  <c r="Q42" i="14" s="1"/>
  <c r="R42" i="14"/>
  <c r="S42" i="14" s="1"/>
  <c r="V42" i="14"/>
  <c r="W42" i="14" s="1"/>
  <c r="X42" i="14"/>
  <c r="Y42" i="14" s="1"/>
  <c r="AB42" i="14"/>
  <c r="AC42" i="14" s="1"/>
  <c r="AD42" i="14"/>
  <c r="AE42" i="14" s="1"/>
  <c r="AH42" i="14"/>
  <c r="AI42" i="14" s="1"/>
  <c r="AJ42" i="14"/>
  <c r="AK42" i="14" s="1"/>
  <c r="AN42" i="14"/>
  <c r="AO42" i="14" s="1"/>
  <c r="AP42" i="14"/>
  <c r="AQ42" i="14" s="1"/>
  <c r="AT42" i="14"/>
  <c r="AU42" i="14" s="1"/>
  <c r="AV42" i="14"/>
  <c r="AW42" i="14" s="1"/>
  <c r="I47" i="14"/>
  <c r="O47" i="14"/>
  <c r="U47" i="14"/>
  <c r="AA47" i="14"/>
  <c r="AG47" i="14"/>
  <c r="AM47" i="14"/>
  <c r="AS47" i="14"/>
  <c r="AY47" i="14"/>
  <c r="I48" i="14"/>
  <c r="O48" i="14"/>
  <c r="U48" i="14"/>
  <c r="AA48" i="14"/>
  <c r="AG48" i="14"/>
  <c r="AM48" i="14"/>
  <c r="AS48" i="14"/>
  <c r="AY48" i="14"/>
  <c r="I49" i="14"/>
  <c r="O49" i="14"/>
  <c r="U49" i="14"/>
  <c r="AA49" i="14"/>
  <c r="AG49" i="14"/>
  <c r="AM49" i="14"/>
  <c r="AS49" i="14"/>
  <c r="AY49" i="14"/>
  <c r="I50" i="14"/>
  <c r="O50" i="14"/>
  <c r="U50" i="14"/>
  <c r="AA50" i="14"/>
  <c r="AG50" i="14"/>
  <c r="AM50" i="14"/>
  <c r="AS50" i="14"/>
  <c r="AY50" i="14"/>
  <c r="I51" i="14"/>
  <c r="O51" i="14"/>
  <c r="U51" i="14"/>
  <c r="AA51" i="14"/>
  <c r="AG51" i="14"/>
  <c r="AM51" i="14"/>
  <c r="AS51" i="14"/>
  <c r="AY51" i="14"/>
  <c r="I52" i="14"/>
  <c r="O52" i="14"/>
  <c r="U52" i="14"/>
  <c r="AA52" i="14"/>
  <c r="AG52" i="14"/>
  <c r="AM52" i="14"/>
  <c r="AS52" i="14"/>
  <c r="AY52" i="14"/>
  <c r="I53" i="14"/>
  <c r="O53" i="14"/>
  <c r="U53" i="14"/>
  <c r="AA53" i="14"/>
  <c r="AG53" i="14"/>
  <c r="AM53" i="14"/>
  <c r="AS53" i="14"/>
  <c r="AY53" i="14"/>
  <c r="I54" i="14"/>
  <c r="O54" i="14"/>
  <c r="U54" i="14"/>
  <c r="AA54" i="14"/>
  <c r="AG54" i="14"/>
  <c r="AM54" i="14"/>
  <c r="AS54" i="14"/>
  <c r="AY54" i="14"/>
  <c r="I55" i="14"/>
  <c r="O55" i="14"/>
  <c r="U55" i="14"/>
  <c r="AA55" i="14"/>
  <c r="AG55" i="14"/>
  <c r="AM55" i="14"/>
  <c r="AS55" i="14"/>
  <c r="AY55" i="14"/>
  <c r="I56" i="14"/>
  <c r="O56" i="14"/>
  <c r="U56" i="14"/>
  <c r="AA56" i="14"/>
  <c r="AG56" i="14"/>
  <c r="AM56" i="14"/>
  <c r="AS56" i="14"/>
  <c r="AY56" i="14"/>
  <c r="I57" i="14"/>
  <c r="O57" i="14"/>
  <c r="U57" i="14"/>
  <c r="AA57" i="14"/>
  <c r="AG57" i="14"/>
  <c r="AM57" i="14"/>
  <c r="AS57" i="14"/>
  <c r="AY57" i="14"/>
  <c r="I58" i="14"/>
  <c r="O58" i="14"/>
  <c r="U58" i="14"/>
  <c r="AA58" i="14"/>
  <c r="AG58" i="14"/>
  <c r="AM58" i="14"/>
  <c r="AS58" i="14"/>
  <c r="AY58" i="14"/>
  <c r="BC36" i="14" l="1"/>
  <c r="AZ36" i="14"/>
  <c r="O59" i="14"/>
  <c r="AU36" i="14"/>
  <c r="W36" i="14"/>
  <c r="BD36" i="14"/>
  <c r="AM59" i="14"/>
  <c r="AK36" i="14"/>
  <c r="M36" i="14"/>
  <c r="AE36" i="14"/>
  <c r="G36" i="14"/>
  <c r="Y36" i="14"/>
  <c r="S36" i="14"/>
  <c r="AS59" i="14"/>
  <c r="BA42" i="14"/>
  <c r="AZ42" i="14"/>
  <c r="AO36" i="14"/>
  <c r="Q36" i="14"/>
  <c r="BB36" i="14"/>
  <c r="AI36" i="14"/>
  <c r="K36" i="14"/>
  <c r="AY59" i="14"/>
  <c r="BE48" i="14"/>
  <c r="BA36" i="14"/>
  <c r="I59" i="14"/>
  <c r="AQ36" i="14"/>
  <c r="BB42" i="14"/>
  <c r="BE56" i="14"/>
  <c r="BE52" i="14"/>
  <c r="AA59" i="14"/>
  <c r="AW36" i="14"/>
  <c r="BE53" i="14"/>
  <c r="BE49" i="14"/>
  <c r="BE36" i="14"/>
  <c r="BE37" i="14" s="1"/>
  <c r="BE57" i="14"/>
  <c r="BE58" i="14"/>
  <c r="BE55" i="14"/>
  <c r="BE54" i="14"/>
  <c r="BE51" i="14"/>
  <c r="BE50" i="14"/>
  <c r="BE47" i="14"/>
  <c r="AC36" i="14"/>
  <c r="E36" i="14"/>
  <c r="BC42" i="14"/>
  <c r="AG59" i="14"/>
  <c r="U59" i="14"/>
  <c r="BE59" i="14" l="1"/>
  <c r="BC59" i="7" l="1"/>
  <c r="BB18" i="13"/>
  <c r="BC18" i="13"/>
  <c r="BC16" i="13"/>
  <c r="BC17" i="13"/>
  <c r="BC19" i="13"/>
  <c r="AE17" i="13"/>
  <c r="BC58" i="7"/>
  <c r="AI102" i="7" l="1"/>
  <c r="AK102" i="7"/>
  <c r="BE17" i="7" l="1"/>
  <c r="BE18" i="7"/>
  <c r="BE18" i="13" l="1"/>
  <c r="AC18" i="13"/>
  <c r="AZ18" i="13"/>
  <c r="BA18" i="13"/>
  <c r="BD18" i="13"/>
  <c r="S109" i="7" l="1"/>
  <c r="Q109" i="7"/>
  <c r="I10" i="13" l="1"/>
  <c r="O10" i="13"/>
  <c r="U10" i="13"/>
  <c r="AA10" i="13"/>
  <c r="AG10" i="13"/>
  <c r="AM10" i="13"/>
  <c r="AS10" i="13"/>
  <c r="AY10" i="13"/>
  <c r="I10" i="12"/>
  <c r="O10" i="12"/>
  <c r="U10" i="12"/>
  <c r="AA10" i="12"/>
  <c r="AG10" i="12"/>
  <c r="AM10" i="12"/>
  <c r="AS10" i="12"/>
  <c r="AY10" i="12"/>
  <c r="AY55" i="13"/>
  <c r="AS55" i="13"/>
  <c r="AM55" i="13"/>
  <c r="AG55" i="13"/>
  <c r="AA55" i="13"/>
  <c r="U55" i="13"/>
  <c r="O55" i="13"/>
  <c r="I55" i="13"/>
  <c r="AY54" i="13"/>
  <c r="AS54" i="13"/>
  <c r="AM54" i="13"/>
  <c r="AG54" i="13"/>
  <c r="AA54" i="13"/>
  <c r="U54" i="13"/>
  <c r="O54" i="13"/>
  <c r="I54" i="13"/>
  <c r="AY53" i="13"/>
  <c r="AS53" i="13"/>
  <c r="AM53" i="13"/>
  <c r="AG53" i="13"/>
  <c r="AA53" i="13"/>
  <c r="U53" i="13"/>
  <c r="O53" i="13"/>
  <c r="I53" i="13"/>
  <c r="AY52" i="13"/>
  <c r="AS52" i="13"/>
  <c r="AM52" i="13"/>
  <c r="AG52" i="13"/>
  <c r="AA52" i="13"/>
  <c r="U52" i="13"/>
  <c r="O52" i="13"/>
  <c r="I52" i="13"/>
  <c r="AY51" i="13"/>
  <c r="AS51" i="13"/>
  <c r="AM51" i="13"/>
  <c r="AG51" i="13"/>
  <c r="AA51" i="13"/>
  <c r="U51" i="13"/>
  <c r="O51" i="13"/>
  <c r="I51" i="13"/>
  <c r="AY50" i="13"/>
  <c r="AS50" i="13"/>
  <c r="AM50" i="13"/>
  <c r="AG50" i="13"/>
  <c r="AA50" i="13"/>
  <c r="U50" i="13"/>
  <c r="O50" i="13"/>
  <c r="I50" i="13"/>
  <c r="AY49" i="13"/>
  <c r="AS49" i="13"/>
  <c r="AM49" i="13"/>
  <c r="AG49" i="13"/>
  <c r="AA49" i="13"/>
  <c r="U49" i="13"/>
  <c r="O49" i="13"/>
  <c r="I49" i="13"/>
  <c r="AY48" i="13"/>
  <c r="AS48" i="13"/>
  <c r="AM48" i="13"/>
  <c r="AG48" i="13"/>
  <c r="AA48" i="13"/>
  <c r="U48" i="13"/>
  <c r="O48" i="13"/>
  <c r="I48" i="13"/>
  <c r="AY47" i="13"/>
  <c r="AS47" i="13"/>
  <c r="AM47" i="13"/>
  <c r="AG47" i="13"/>
  <c r="AA47" i="13"/>
  <c r="U47" i="13"/>
  <c r="O47" i="13"/>
  <c r="I47" i="13"/>
  <c r="AY46" i="13"/>
  <c r="AS46" i="13"/>
  <c r="AM46" i="13"/>
  <c r="AG46" i="13"/>
  <c r="AA46" i="13"/>
  <c r="U46" i="13"/>
  <c r="O46" i="13"/>
  <c r="I46" i="13"/>
  <c r="AY45" i="13"/>
  <c r="AS45" i="13"/>
  <c r="AM45" i="13"/>
  <c r="AG45" i="13"/>
  <c r="AA45" i="13"/>
  <c r="U45" i="13"/>
  <c r="O45" i="13"/>
  <c r="I45" i="13"/>
  <c r="AY44" i="13"/>
  <c r="AY56" i="13" s="1"/>
  <c r="AS44" i="13"/>
  <c r="AS56" i="13" s="1"/>
  <c r="AM44" i="13"/>
  <c r="AG44" i="13"/>
  <c r="AA44" i="13"/>
  <c r="AA56" i="13" s="1"/>
  <c r="U44" i="13"/>
  <c r="U56" i="13" s="1"/>
  <c r="O44" i="13"/>
  <c r="O56" i="13" s="1"/>
  <c r="I44" i="13"/>
  <c r="I56" i="13" s="1"/>
  <c r="AV39" i="13"/>
  <c r="AW39" i="13" s="1"/>
  <c r="AT39" i="13"/>
  <c r="AU39" i="13" s="1"/>
  <c r="AP39" i="13"/>
  <c r="AQ39" i="13" s="1"/>
  <c r="AN39" i="13"/>
  <c r="AO39" i="13" s="1"/>
  <c r="AJ39" i="13"/>
  <c r="AK39" i="13" s="1"/>
  <c r="AH39" i="13"/>
  <c r="AI39" i="13" s="1"/>
  <c r="AD39" i="13"/>
  <c r="AE39" i="13" s="1"/>
  <c r="AB39" i="13"/>
  <c r="AC39" i="13" s="1"/>
  <c r="X39" i="13"/>
  <c r="Y39" i="13" s="1"/>
  <c r="V39" i="13"/>
  <c r="R39" i="13"/>
  <c r="S39" i="13" s="1"/>
  <c r="P39" i="13"/>
  <c r="Q39" i="13" s="1"/>
  <c r="L39" i="13"/>
  <c r="J39" i="13"/>
  <c r="K39" i="13" s="1"/>
  <c r="F39" i="13"/>
  <c r="G39" i="13" s="1"/>
  <c r="D39" i="13"/>
  <c r="E39" i="13" s="1"/>
  <c r="BE38" i="13"/>
  <c r="BC38" i="13"/>
  <c r="BB38" i="13"/>
  <c r="BA38" i="13"/>
  <c r="AZ38" i="13"/>
  <c r="AW38" i="13"/>
  <c r="AU38" i="13"/>
  <c r="AQ38" i="13"/>
  <c r="AO38" i="13"/>
  <c r="AK38" i="13"/>
  <c r="AI38" i="13"/>
  <c r="AE38" i="13"/>
  <c r="AC38" i="13"/>
  <c r="Y38" i="13"/>
  <c r="W38" i="13"/>
  <c r="S38" i="13"/>
  <c r="Q38" i="13"/>
  <c r="M38" i="13"/>
  <c r="K38" i="13"/>
  <c r="G38" i="13"/>
  <c r="E38" i="13"/>
  <c r="BE37" i="13"/>
  <c r="BC37" i="13"/>
  <c r="BB37" i="13"/>
  <c r="BA37" i="13"/>
  <c r="AZ37" i="13"/>
  <c r="AW37" i="13"/>
  <c r="AU37" i="13"/>
  <c r="AQ37" i="13"/>
  <c r="AO37" i="13"/>
  <c r="AK37" i="13"/>
  <c r="AI37" i="13"/>
  <c r="AE37" i="13"/>
  <c r="AC37" i="13"/>
  <c r="Y37" i="13"/>
  <c r="W37" i="13"/>
  <c r="S37" i="13"/>
  <c r="Q37" i="13"/>
  <c r="M37" i="13"/>
  <c r="K37" i="13"/>
  <c r="G37" i="13"/>
  <c r="E37" i="13"/>
  <c r="BE36" i="13"/>
  <c r="BC36" i="13"/>
  <c r="BB36" i="13"/>
  <c r="BA36" i="13"/>
  <c r="AZ36" i="13"/>
  <c r="AW36" i="13"/>
  <c r="AU36" i="13"/>
  <c r="AQ36" i="13"/>
  <c r="AO36" i="13"/>
  <c r="AK36" i="13"/>
  <c r="AI36" i="13"/>
  <c r="AE36" i="13"/>
  <c r="AC36" i="13"/>
  <c r="Y36" i="13"/>
  <c r="W36" i="13"/>
  <c r="S36" i="13"/>
  <c r="Q36" i="13"/>
  <c r="M36" i="13"/>
  <c r="K36" i="13"/>
  <c r="G36" i="13"/>
  <c r="E36" i="13"/>
  <c r="AX33" i="13"/>
  <c r="AV33" i="13"/>
  <c r="AT33" i="13"/>
  <c r="AR33" i="13"/>
  <c r="AP33" i="13"/>
  <c r="AN33" i="13"/>
  <c r="AL33" i="13"/>
  <c r="AJ33" i="13"/>
  <c r="AH33" i="13"/>
  <c r="AF33" i="13"/>
  <c r="AD33" i="13"/>
  <c r="AB33" i="13"/>
  <c r="Z33" i="13"/>
  <c r="X33" i="13"/>
  <c r="V33" i="13"/>
  <c r="T33" i="13"/>
  <c r="R33" i="13"/>
  <c r="P33" i="13"/>
  <c r="N33" i="13"/>
  <c r="L33" i="13"/>
  <c r="J33" i="13"/>
  <c r="H33" i="13"/>
  <c r="F33" i="13"/>
  <c r="D33" i="13"/>
  <c r="BE32" i="13"/>
  <c r="BD32" i="13"/>
  <c r="BC32" i="13"/>
  <c r="BB32" i="13"/>
  <c r="BA32" i="13"/>
  <c r="AZ32" i="13"/>
  <c r="AW32" i="13"/>
  <c r="AU32" i="13"/>
  <c r="AQ32" i="13"/>
  <c r="AO32" i="13"/>
  <c r="AK32" i="13"/>
  <c r="AI32" i="13"/>
  <c r="AE32" i="13"/>
  <c r="AC32" i="13"/>
  <c r="Y32" i="13"/>
  <c r="W32" i="13"/>
  <c r="S32" i="13"/>
  <c r="Q32" i="13"/>
  <c r="M32" i="13"/>
  <c r="K32" i="13"/>
  <c r="G32" i="13"/>
  <c r="E32" i="13"/>
  <c r="BE31" i="13"/>
  <c r="BD31" i="13"/>
  <c r="BC31" i="13"/>
  <c r="BB31" i="13"/>
  <c r="BA31" i="13"/>
  <c r="AZ31" i="13"/>
  <c r="AW31" i="13"/>
  <c r="AU31" i="13"/>
  <c r="AQ31" i="13"/>
  <c r="AO31" i="13"/>
  <c r="AK31" i="13"/>
  <c r="AI31" i="13"/>
  <c r="AE31" i="13"/>
  <c r="AC31" i="13"/>
  <c r="Y31" i="13"/>
  <c r="W31" i="13"/>
  <c r="S31" i="13"/>
  <c r="Q31" i="13"/>
  <c r="M31" i="13"/>
  <c r="K31" i="13"/>
  <c r="G31" i="13"/>
  <c r="E31" i="13"/>
  <c r="BE30" i="13"/>
  <c r="BD30" i="13"/>
  <c r="BC30" i="13"/>
  <c r="BB30" i="13"/>
  <c r="BA30" i="13"/>
  <c r="AZ30" i="13"/>
  <c r="AW30" i="13"/>
  <c r="AU30" i="13"/>
  <c r="AQ30" i="13"/>
  <c r="AO30" i="13"/>
  <c r="AK30" i="13"/>
  <c r="AI30" i="13"/>
  <c r="AE30" i="13"/>
  <c r="AC30" i="13"/>
  <c r="Y30" i="13"/>
  <c r="W30" i="13"/>
  <c r="S30" i="13"/>
  <c r="Q30" i="13"/>
  <c r="M30" i="13"/>
  <c r="K30" i="13"/>
  <c r="G30" i="13"/>
  <c r="E30" i="13"/>
  <c r="BE29" i="13"/>
  <c r="BD29" i="13"/>
  <c r="BC29" i="13"/>
  <c r="BB29" i="13"/>
  <c r="BA29" i="13"/>
  <c r="AZ29" i="13"/>
  <c r="AW29" i="13"/>
  <c r="AU29" i="13"/>
  <c r="AQ29" i="13"/>
  <c r="AO29" i="13"/>
  <c r="AK29" i="13"/>
  <c r="AI29" i="13"/>
  <c r="AE29" i="13"/>
  <c r="AC29" i="13"/>
  <c r="Y29" i="13"/>
  <c r="W29" i="13"/>
  <c r="S29" i="13"/>
  <c r="Q29" i="13"/>
  <c r="M29" i="13"/>
  <c r="K29" i="13"/>
  <c r="G29" i="13"/>
  <c r="E29" i="13"/>
  <c r="BE28" i="13"/>
  <c r="BD28" i="13"/>
  <c r="BC28" i="13"/>
  <c r="BB28" i="13"/>
  <c r="BA28" i="13"/>
  <c r="AZ28" i="13"/>
  <c r="AW28" i="13"/>
  <c r="AU28" i="13"/>
  <c r="AQ28" i="13"/>
  <c r="AO28" i="13"/>
  <c r="AK28" i="13"/>
  <c r="AI28" i="13"/>
  <c r="AE28" i="13"/>
  <c r="AC28" i="13"/>
  <c r="Y28" i="13"/>
  <c r="W28" i="13"/>
  <c r="S28" i="13"/>
  <c r="Q28" i="13"/>
  <c r="M28" i="13"/>
  <c r="K28" i="13"/>
  <c r="G28" i="13"/>
  <c r="E28" i="13"/>
  <c r="BE27" i="13"/>
  <c r="BD27" i="13"/>
  <c r="BC27" i="13"/>
  <c r="BB27" i="13"/>
  <c r="BA27" i="13"/>
  <c r="AZ27" i="13"/>
  <c r="AW27" i="13"/>
  <c r="AU27" i="13"/>
  <c r="AQ27" i="13"/>
  <c r="AO27" i="13"/>
  <c r="AK27" i="13"/>
  <c r="AI27" i="13"/>
  <c r="AE27" i="13"/>
  <c r="AC27" i="13"/>
  <c r="Y27" i="13"/>
  <c r="W27" i="13"/>
  <c r="S27" i="13"/>
  <c r="Q27" i="13"/>
  <c r="M27" i="13"/>
  <c r="K27" i="13"/>
  <c r="G27" i="13"/>
  <c r="E27" i="13"/>
  <c r="BE26" i="13"/>
  <c r="BD26" i="13"/>
  <c r="BC26" i="13"/>
  <c r="BB26" i="13"/>
  <c r="BA26" i="13"/>
  <c r="AZ26" i="13"/>
  <c r="AW26" i="13"/>
  <c r="AU26" i="13"/>
  <c r="AQ26" i="13"/>
  <c r="AO26" i="13"/>
  <c r="AK26" i="13"/>
  <c r="AI26" i="13"/>
  <c r="AE26" i="13"/>
  <c r="AC26" i="13"/>
  <c r="Y26" i="13"/>
  <c r="W26" i="13"/>
  <c r="S26" i="13"/>
  <c r="Q26" i="13"/>
  <c r="M26" i="13"/>
  <c r="K26" i="13"/>
  <c r="G26" i="13"/>
  <c r="E26" i="13"/>
  <c r="BE25" i="13"/>
  <c r="BD25" i="13"/>
  <c r="BC25" i="13"/>
  <c r="BB25" i="13"/>
  <c r="BA25" i="13"/>
  <c r="AZ25" i="13"/>
  <c r="AW25" i="13"/>
  <c r="AU25" i="13"/>
  <c r="AQ25" i="13"/>
  <c r="AO25" i="13"/>
  <c r="AK25" i="13"/>
  <c r="AI25" i="13"/>
  <c r="AE25" i="13"/>
  <c r="AC25" i="13"/>
  <c r="Y25" i="13"/>
  <c r="W25" i="13"/>
  <c r="S25" i="13"/>
  <c r="Q25" i="13"/>
  <c r="M25" i="13"/>
  <c r="K25" i="13"/>
  <c r="G25" i="13"/>
  <c r="E25" i="13"/>
  <c r="BE24" i="13"/>
  <c r="BD24" i="13"/>
  <c r="BC24" i="13"/>
  <c r="BB24" i="13"/>
  <c r="BA24" i="13"/>
  <c r="AZ24" i="13"/>
  <c r="AW24" i="13"/>
  <c r="AU24" i="13"/>
  <c r="AQ24" i="13"/>
  <c r="AO24" i="13"/>
  <c r="AK24" i="13"/>
  <c r="AI24" i="13"/>
  <c r="AE24" i="13"/>
  <c r="AC24" i="13"/>
  <c r="Y24" i="13"/>
  <c r="W24" i="13"/>
  <c r="S24" i="13"/>
  <c r="Q24" i="13"/>
  <c r="M24" i="13"/>
  <c r="K24" i="13"/>
  <c r="G24" i="13"/>
  <c r="E24" i="13"/>
  <c r="BE23" i="13"/>
  <c r="BD23" i="13"/>
  <c r="BC23" i="13"/>
  <c r="BB23" i="13"/>
  <c r="BA23" i="13"/>
  <c r="AZ23" i="13"/>
  <c r="AW23" i="13"/>
  <c r="AU23" i="13"/>
  <c r="AQ23" i="13"/>
  <c r="AO23" i="13"/>
  <c r="AI23" i="13"/>
  <c r="AE23" i="13"/>
  <c r="AC23" i="13"/>
  <c r="Y23" i="13"/>
  <c r="W23" i="13"/>
  <c r="S23" i="13"/>
  <c r="Q23" i="13"/>
  <c r="M23" i="13"/>
  <c r="K23" i="13"/>
  <c r="G23" i="13"/>
  <c r="E23" i="13"/>
  <c r="BE22" i="13"/>
  <c r="BD22" i="13"/>
  <c r="BC22" i="13"/>
  <c r="BB22" i="13"/>
  <c r="BA22" i="13"/>
  <c r="AZ22" i="13"/>
  <c r="AW22" i="13"/>
  <c r="AU22" i="13"/>
  <c r="AQ22" i="13"/>
  <c r="AO22" i="13"/>
  <c r="AK22" i="13"/>
  <c r="AI22" i="13"/>
  <c r="AE22" i="13"/>
  <c r="AC22" i="13"/>
  <c r="Y22" i="13"/>
  <c r="W22" i="13"/>
  <c r="S22" i="13"/>
  <c r="Q22" i="13"/>
  <c r="M22" i="13"/>
  <c r="K22" i="13"/>
  <c r="G22" i="13"/>
  <c r="E22" i="13"/>
  <c r="BE21" i="13"/>
  <c r="BD21" i="13"/>
  <c r="BC21" i="13"/>
  <c r="BB21" i="13"/>
  <c r="BA21" i="13"/>
  <c r="AZ21" i="13"/>
  <c r="AW21" i="13"/>
  <c r="AU21" i="13"/>
  <c r="AQ21" i="13"/>
  <c r="AO21" i="13"/>
  <c r="AK21" i="13"/>
  <c r="AI21" i="13"/>
  <c r="AE21" i="13"/>
  <c r="AC21" i="13"/>
  <c r="Y21" i="13"/>
  <c r="W21" i="13"/>
  <c r="S21" i="13"/>
  <c r="Q21" i="13"/>
  <c r="M21" i="13"/>
  <c r="K21" i="13"/>
  <c r="G21" i="13"/>
  <c r="E21" i="13"/>
  <c r="BE20" i="13"/>
  <c r="BD20" i="13"/>
  <c r="BC20" i="13"/>
  <c r="BB20" i="13"/>
  <c r="BA20" i="13"/>
  <c r="AZ20" i="13"/>
  <c r="AW20" i="13"/>
  <c r="AU20" i="13"/>
  <c r="AQ20" i="13"/>
  <c r="AO20" i="13"/>
  <c r="AK20" i="13"/>
  <c r="AI20" i="13"/>
  <c r="AE20" i="13"/>
  <c r="AC20" i="13"/>
  <c r="Y20" i="13"/>
  <c r="W20" i="13"/>
  <c r="S20" i="13"/>
  <c r="Q20" i="13"/>
  <c r="M20" i="13"/>
  <c r="K20" i="13"/>
  <c r="G20" i="13"/>
  <c r="E20" i="13"/>
  <c r="BE19" i="13"/>
  <c r="BD19" i="13"/>
  <c r="BB19" i="13"/>
  <c r="BA19" i="13"/>
  <c r="AZ19" i="13"/>
  <c r="AW19" i="13"/>
  <c r="AU19" i="13"/>
  <c r="AQ19" i="13"/>
  <c r="AO19" i="13"/>
  <c r="AK19" i="13"/>
  <c r="AI19" i="13"/>
  <c r="AE19" i="13"/>
  <c r="AC19" i="13"/>
  <c r="Y19" i="13"/>
  <c r="W19" i="13"/>
  <c r="S19" i="13"/>
  <c r="Q19" i="13"/>
  <c r="M19" i="13"/>
  <c r="K19" i="13"/>
  <c r="G19" i="13"/>
  <c r="E19" i="13"/>
  <c r="BE17" i="13"/>
  <c r="BD17" i="13"/>
  <c r="BB17" i="13"/>
  <c r="BA17" i="13"/>
  <c r="AZ17" i="13"/>
  <c r="AW17" i="13"/>
  <c r="AU17" i="13"/>
  <c r="AQ17" i="13"/>
  <c r="AO17" i="13"/>
  <c r="AK17" i="13"/>
  <c r="AI17" i="13"/>
  <c r="AC17" i="13"/>
  <c r="Y17" i="13"/>
  <c r="W17" i="13"/>
  <c r="S17" i="13"/>
  <c r="Q17" i="13"/>
  <c r="M17" i="13"/>
  <c r="K17" i="13"/>
  <c r="G17" i="13"/>
  <c r="E17" i="13"/>
  <c r="BE16" i="13"/>
  <c r="BD16" i="13"/>
  <c r="BB16" i="13"/>
  <c r="BA16" i="13"/>
  <c r="AZ16" i="13"/>
  <c r="AW16" i="13"/>
  <c r="AU16" i="13"/>
  <c r="AQ16" i="13"/>
  <c r="AO16" i="13"/>
  <c r="AK16" i="13"/>
  <c r="AI16" i="13"/>
  <c r="AE16" i="13"/>
  <c r="AC16" i="13"/>
  <c r="Y16" i="13"/>
  <c r="W16" i="13"/>
  <c r="S16" i="13"/>
  <c r="Q16" i="13"/>
  <c r="M16" i="13"/>
  <c r="K16" i="13"/>
  <c r="G16" i="13"/>
  <c r="E16" i="13"/>
  <c r="BE15" i="13"/>
  <c r="BD15" i="13"/>
  <c r="BC15" i="13"/>
  <c r="BB15" i="13"/>
  <c r="BA15" i="13"/>
  <c r="AZ15" i="13"/>
  <c r="AW15" i="13"/>
  <c r="AU15" i="13"/>
  <c r="AQ15" i="13"/>
  <c r="AO15" i="13"/>
  <c r="AK15" i="13"/>
  <c r="AI15" i="13"/>
  <c r="AE15" i="13"/>
  <c r="AC15" i="13"/>
  <c r="Y15" i="13"/>
  <c r="W15" i="13"/>
  <c r="S15" i="13"/>
  <c r="Q15" i="13"/>
  <c r="M15" i="13"/>
  <c r="K15" i="13"/>
  <c r="G15" i="13"/>
  <c r="E15" i="13"/>
  <c r="BE14" i="13"/>
  <c r="BD14" i="13"/>
  <c r="BC14" i="13"/>
  <c r="BB14" i="13"/>
  <c r="BA14" i="13"/>
  <c r="AZ14" i="13"/>
  <c r="AW14" i="13"/>
  <c r="AU14" i="13"/>
  <c r="AQ14" i="13"/>
  <c r="AO14" i="13"/>
  <c r="AK14" i="13"/>
  <c r="AI14" i="13"/>
  <c r="AE14" i="13"/>
  <c r="AC14" i="13"/>
  <c r="Y14" i="13"/>
  <c r="W14" i="13"/>
  <c r="S14" i="13"/>
  <c r="Q14" i="13"/>
  <c r="M14" i="13"/>
  <c r="K14" i="13"/>
  <c r="G14" i="13"/>
  <c r="E14" i="13"/>
  <c r="BE13" i="13"/>
  <c r="BD13" i="13"/>
  <c r="BC13" i="13"/>
  <c r="BB13" i="13"/>
  <c r="BA13" i="13"/>
  <c r="AZ13" i="13"/>
  <c r="AW13" i="13"/>
  <c r="AU13" i="13"/>
  <c r="AQ13" i="13"/>
  <c r="AO13" i="13"/>
  <c r="AK13" i="13"/>
  <c r="AI13" i="13"/>
  <c r="AE13" i="13"/>
  <c r="AC13" i="13"/>
  <c r="Y13" i="13"/>
  <c r="W13" i="13"/>
  <c r="S13" i="13"/>
  <c r="Q13" i="13"/>
  <c r="M13" i="13"/>
  <c r="K13" i="13"/>
  <c r="G13" i="13"/>
  <c r="E13" i="13"/>
  <c r="BE12" i="13"/>
  <c r="BD12" i="13"/>
  <c r="BC12" i="13"/>
  <c r="BB12" i="13"/>
  <c r="BA12" i="13"/>
  <c r="AZ12" i="13"/>
  <c r="AW12" i="13"/>
  <c r="AU12" i="13"/>
  <c r="AQ12" i="13"/>
  <c r="AO12" i="13"/>
  <c r="AK12" i="13"/>
  <c r="AI12" i="13"/>
  <c r="AE12" i="13"/>
  <c r="AC12" i="13"/>
  <c r="Y12" i="13"/>
  <c r="W12" i="13"/>
  <c r="S12" i="13"/>
  <c r="Q12" i="13"/>
  <c r="M12" i="13"/>
  <c r="K12" i="13"/>
  <c r="G12" i="13"/>
  <c r="E12" i="13"/>
  <c r="AY53" i="12"/>
  <c r="AS53" i="12"/>
  <c r="AM53" i="12"/>
  <c r="AG53" i="12"/>
  <c r="AA53" i="12"/>
  <c r="U53" i="12"/>
  <c r="O53" i="12"/>
  <c r="I53" i="12"/>
  <c r="AY52" i="12"/>
  <c r="AS52" i="12"/>
  <c r="AM52" i="12"/>
  <c r="AG52" i="12"/>
  <c r="AA52" i="12"/>
  <c r="U52" i="12"/>
  <c r="O52" i="12"/>
  <c r="I52" i="12"/>
  <c r="AY51" i="12"/>
  <c r="AS51" i="12"/>
  <c r="AM51" i="12"/>
  <c r="AG51" i="12"/>
  <c r="AA51" i="12"/>
  <c r="U51" i="12"/>
  <c r="O51" i="12"/>
  <c r="I51" i="12"/>
  <c r="AY50" i="12"/>
  <c r="AS50" i="12"/>
  <c r="AM50" i="12"/>
  <c r="AG50" i="12"/>
  <c r="AA50" i="12"/>
  <c r="U50" i="12"/>
  <c r="O50" i="12"/>
  <c r="I50" i="12"/>
  <c r="AY49" i="12"/>
  <c r="AS49" i="12"/>
  <c r="AM49" i="12"/>
  <c r="AG49" i="12"/>
  <c r="AA49" i="12"/>
  <c r="U49" i="12"/>
  <c r="O49" i="12"/>
  <c r="I49" i="12"/>
  <c r="AY48" i="12"/>
  <c r="AS48" i="12"/>
  <c r="AM48" i="12"/>
  <c r="AG48" i="12"/>
  <c r="AA48" i="12"/>
  <c r="U48" i="12"/>
  <c r="O48" i="12"/>
  <c r="I48" i="12"/>
  <c r="AY47" i="12"/>
  <c r="AS47" i="12"/>
  <c r="AM47" i="12"/>
  <c r="AG47" i="12"/>
  <c r="AA47" i="12"/>
  <c r="U47" i="12"/>
  <c r="O47" i="12"/>
  <c r="I47" i="12"/>
  <c r="AY46" i="12"/>
  <c r="AS46" i="12"/>
  <c r="AM46" i="12"/>
  <c r="AG46" i="12"/>
  <c r="AA46" i="12"/>
  <c r="U46" i="12"/>
  <c r="O46" i="12"/>
  <c r="I46" i="12"/>
  <c r="AY45" i="12"/>
  <c r="AS45" i="12"/>
  <c r="AM45" i="12"/>
  <c r="AG45" i="12"/>
  <c r="AA45" i="12"/>
  <c r="U45" i="12"/>
  <c r="O45" i="12"/>
  <c r="I45" i="12"/>
  <c r="AY44" i="12"/>
  <c r="AS44" i="12"/>
  <c r="AM44" i="12"/>
  <c r="AG44" i="12"/>
  <c r="AA44" i="12"/>
  <c r="U44" i="12"/>
  <c r="O44" i="12"/>
  <c r="I44" i="12"/>
  <c r="AY43" i="12"/>
  <c r="AS43" i="12"/>
  <c r="AM43" i="12"/>
  <c r="AG43" i="12"/>
  <c r="AA43" i="12"/>
  <c r="U43" i="12"/>
  <c r="O43" i="12"/>
  <c r="I43" i="12"/>
  <c r="AY42" i="12"/>
  <c r="AS42" i="12"/>
  <c r="AM42" i="12"/>
  <c r="AM54" i="12" s="1"/>
  <c r="AG42" i="12"/>
  <c r="AA42" i="12"/>
  <c r="AA54" i="12" s="1"/>
  <c r="U42" i="12"/>
  <c r="O42" i="12"/>
  <c r="O54" i="12" s="1"/>
  <c r="I42" i="12"/>
  <c r="I54" i="12" s="1"/>
  <c r="AV37" i="12"/>
  <c r="AW37" i="12" s="1"/>
  <c r="AT37" i="12"/>
  <c r="AU37" i="12" s="1"/>
  <c r="AP37" i="12"/>
  <c r="AQ37" i="12" s="1"/>
  <c r="AN37" i="12"/>
  <c r="AO37" i="12" s="1"/>
  <c r="AJ37" i="12"/>
  <c r="AK37" i="12" s="1"/>
  <c r="AH37" i="12"/>
  <c r="AI37" i="12" s="1"/>
  <c r="AD37" i="12"/>
  <c r="AE37" i="12" s="1"/>
  <c r="AB37" i="12"/>
  <c r="AC37" i="12" s="1"/>
  <c r="X37" i="12"/>
  <c r="Y37" i="12" s="1"/>
  <c r="V37" i="12"/>
  <c r="W37" i="12" s="1"/>
  <c r="R37" i="12"/>
  <c r="S37" i="12" s="1"/>
  <c r="P37" i="12"/>
  <c r="Q37" i="12" s="1"/>
  <c r="L37" i="12"/>
  <c r="J37" i="12"/>
  <c r="K37" i="12" s="1"/>
  <c r="F37" i="12"/>
  <c r="D37" i="12"/>
  <c r="BE36" i="12"/>
  <c r="BC36" i="12"/>
  <c r="BB36" i="12"/>
  <c r="BA36" i="12"/>
  <c r="AZ36" i="12"/>
  <c r="AW36" i="12"/>
  <c r="AU36" i="12"/>
  <c r="AQ36" i="12"/>
  <c r="AO36" i="12"/>
  <c r="AK36" i="12"/>
  <c r="AI36" i="12"/>
  <c r="AE36" i="12"/>
  <c r="AC36" i="12"/>
  <c r="Y36" i="12"/>
  <c r="W36" i="12"/>
  <c r="S36" i="12"/>
  <c r="Q36" i="12"/>
  <c r="M36" i="12"/>
  <c r="K36" i="12"/>
  <c r="G36" i="12"/>
  <c r="E36" i="12"/>
  <c r="BE35" i="12"/>
  <c r="BC35" i="12"/>
  <c r="BB35" i="12"/>
  <c r="BA35" i="12"/>
  <c r="AZ35" i="12"/>
  <c r="AW35" i="12"/>
  <c r="AU35" i="12"/>
  <c r="AQ35" i="12"/>
  <c r="AO35" i="12"/>
  <c r="AK35" i="12"/>
  <c r="AI35" i="12"/>
  <c r="AE35" i="12"/>
  <c r="AC35" i="12"/>
  <c r="Y35" i="12"/>
  <c r="W35" i="12"/>
  <c r="S35" i="12"/>
  <c r="Q35" i="12"/>
  <c r="M35" i="12"/>
  <c r="K35" i="12"/>
  <c r="G35" i="12"/>
  <c r="E35" i="12"/>
  <c r="BE34" i="12"/>
  <c r="BC34" i="12"/>
  <c r="BB34" i="12"/>
  <c r="BA34" i="12"/>
  <c r="AZ34" i="12"/>
  <c r="AW34" i="12"/>
  <c r="AU34" i="12"/>
  <c r="AQ34" i="12"/>
  <c r="AO34" i="12"/>
  <c r="AK34" i="12"/>
  <c r="AI34" i="12"/>
  <c r="AE34" i="12"/>
  <c r="AC34" i="12"/>
  <c r="Y34" i="12"/>
  <c r="W34" i="12"/>
  <c r="S34" i="12"/>
  <c r="Q34" i="12"/>
  <c r="M34" i="12"/>
  <c r="K34" i="12"/>
  <c r="G34" i="12"/>
  <c r="E34" i="12"/>
  <c r="AX31" i="12"/>
  <c r="AV31" i="12"/>
  <c r="AT31" i="12"/>
  <c r="AR31" i="12"/>
  <c r="AP31" i="12"/>
  <c r="AN31" i="12"/>
  <c r="AL31" i="12"/>
  <c r="AJ31" i="12"/>
  <c r="AH31" i="12"/>
  <c r="AF31" i="12"/>
  <c r="AD31" i="12"/>
  <c r="AB31" i="12"/>
  <c r="Z31" i="12"/>
  <c r="X31" i="12"/>
  <c r="V31" i="12"/>
  <c r="T31" i="12"/>
  <c r="R31" i="12"/>
  <c r="P31" i="12"/>
  <c r="N31" i="12"/>
  <c r="L31" i="12"/>
  <c r="J31" i="12"/>
  <c r="H31" i="12"/>
  <c r="F31" i="12"/>
  <c r="D31" i="12"/>
  <c r="BE30" i="12"/>
  <c r="BD30" i="12"/>
  <c r="BC30" i="12"/>
  <c r="BB30" i="12"/>
  <c r="BA30" i="12"/>
  <c r="AZ30" i="12"/>
  <c r="AW30" i="12"/>
  <c r="AU30" i="12"/>
  <c r="AQ30" i="12"/>
  <c r="AO30" i="12"/>
  <c r="AK30" i="12"/>
  <c r="AI30" i="12"/>
  <c r="AE30" i="12"/>
  <c r="AC30" i="12"/>
  <c r="Y30" i="12"/>
  <c r="W30" i="12"/>
  <c r="S30" i="12"/>
  <c r="Q30" i="12"/>
  <c r="M30" i="12"/>
  <c r="K30" i="12"/>
  <c r="G30" i="12"/>
  <c r="E30" i="12"/>
  <c r="BE29" i="12"/>
  <c r="BD29" i="12"/>
  <c r="BC29" i="12"/>
  <c r="BB29" i="12"/>
  <c r="BA29" i="12"/>
  <c r="AZ29" i="12"/>
  <c r="AW29" i="12"/>
  <c r="AU29" i="12"/>
  <c r="AQ29" i="12"/>
  <c r="AO29" i="12"/>
  <c r="AK29" i="12"/>
  <c r="AI29" i="12"/>
  <c r="AE29" i="12"/>
  <c r="AC29" i="12"/>
  <c r="Y29" i="12"/>
  <c r="W29" i="12"/>
  <c r="S29" i="12"/>
  <c r="Q29" i="12"/>
  <c r="M29" i="12"/>
  <c r="K29" i="12"/>
  <c r="G29" i="12"/>
  <c r="E29" i="12"/>
  <c r="BE28" i="12"/>
  <c r="BD28" i="12"/>
  <c r="BC28" i="12"/>
  <c r="BB28" i="12"/>
  <c r="BA28" i="12"/>
  <c r="AZ28" i="12"/>
  <c r="AW28" i="12"/>
  <c r="AU28" i="12"/>
  <c r="AQ28" i="12"/>
  <c r="AO28" i="12"/>
  <c r="AK28" i="12"/>
  <c r="AI28" i="12"/>
  <c r="AE28" i="12"/>
  <c r="AC28" i="12"/>
  <c r="Y28" i="12"/>
  <c r="W28" i="12"/>
  <c r="S28" i="12"/>
  <c r="Q28" i="12"/>
  <c r="M28" i="12"/>
  <c r="K28" i="12"/>
  <c r="G28" i="12"/>
  <c r="E28" i="12"/>
  <c r="BE27" i="12"/>
  <c r="BD27" i="12"/>
  <c r="BC27" i="12"/>
  <c r="BB27" i="12"/>
  <c r="BA27" i="12"/>
  <c r="AZ27" i="12"/>
  <c r="AU27" i="12"/>
  <c r="AQ27" i="12"/>
  <c r="AO27" i="12"/>
  <c r="AK27" i="12"/>
  <c r="AI27" i="12"/>
  <c r="AE27" i="12"/>
  <c r="AC27" i="12"/>
  <c r="Y27" i="12"/>
  <c r="W27" i="12"/>
  <c r="S27" i="12"/>
  <c r="Q27" i="12"/>
  <c r="M27" i="12"/>
  <c r="K27" i="12"/>
  <c r="G27" i="12"/>
  <c r="E27" i="12"/>
  <c r="BE26" i="12"/>
  <c r="BD26" i="12"/>
  <c r="BC26" i="12"/>
  <c r="BB26" i="12"/>
  <c r="BA26" i="12"/>
  <c r="AZ26" i="12"/>
  <c r="AW26" i="12"/>
  <c r="AU26" i="12"/>
  <c r="AQ26" i="12"/>
  <c r="AO26" i="12"/>
  <c r="AK26" i="12"/>
  <c r="AI26" i="12"/>
  <c r="AE26" i="12"/>
  <c r="AC26" i="12"/>
  <c r="Y26" i="12"/>
  <c r="W26" i="12"/>
  <c r="S26" i="12"/>
  <c r="Q26" i="12"/>
  <c r="M26" i="12"/>
  <c r="K26" i="12"/>
  <c r="G26" i="12"/>
  <c r="E26" i="12"/>
  <c r="BE25" i="12"/>
  <c r="BD25" i="12"/>
  <c r="BC25" i="12"/>
  <c r="BB25" i="12"/>
  <c r="BA25" i="12"/>
  <c r="AZ25" i="12"/>
  <c r="AW25" i="12"/>
  <c r="AU25" i="12"/>
  <c r="AQ25" i="12"/>
  <c r="AO25" i="12"/>
  <c r="AK25" i="12"/>
  <c r="AI25" i="12"/>
  <c r="AE25" i="12"/>
  <c r="AC25" i="12"/>
  <c r="Y25" i="12"/>
  <c r="W25" i="12"/>
  <c r="S25" i="12"/>
  <c r="Q25" i="12"/>
  <c r="M25" i="12"/>
  <c r="K25" i="12"/>
  <c r="G25" i="12"/>
  <c r="E25" i="12"/>
  <c r="BE24" i="12"/>
  <c r="BD24" i="12"/>
  <c r="BC24" i="12"/>
  <c r="BB24" i="12"/>
  <c r="BA24" i="12"/>
  <c r="AZ24" i="12"/>
  <c r="AW24" i="12"/>
  <c r="AU24" i="12"/>
  <c r="AO24" i="12"/>
  <c r="AK24" i="12"/>
  <c r="AI24" i="12"/>
  <c r="AE24" i="12"/>
  <c r="AC24" i="12"/>
  <c r="Y24" i="12"/>
  <c r="W24" i="12"/>
  <c r="S24" i="12"/>
  <c r="Q24" i="12"/>
  <c r="M24" i="12"/>
  <c r="K24" i="12"/>
  <c r="G24" i="12"/>
  <c r="E24" i="12"/>
  <c r="BE23" i="12"/>
  <c r="BD23" i="12"/>
  <c r="BC23" i="12"/>
  <c r="BB23" i="12"/>
  <c r="BA23" i="12"/>
  <c r="AZ23" i="12"/>
  <c r="AW23" i="12"/>
  <c r="AU23" i="12"/>
  <c r="AQ23" i="12"/>
  <c r="AO23" i="12"/>
  <c r="AK23" i="12"/>
  <c r="AI23" i="12"/>
  <c r="AE23" i="12"/>
  <c r="AC23" i="12"/>
  <c r="Y23" i="12"/>
  <c r="W23" i="12"/>
  <c r="S23" i="12"/>
  <c r="Q23" i="12"/>
  <c r="M23" i="12"/>
  <c r="K23" i="12"/>
  <c r="G23" i="12"/>
  <c r="E23" i="12"/>
  <c r="BE22" i="12"/>
  <c r="BD22" i="12"/>
  <c r="BC22" i="12"/>
  <c r="BB22" i="12"/>
  <c r="BA22" i="12"/>
  <c r="AZ22" i="12"/>
  <c r="AW22" i="12"/>
  <c r="AU22" i="12"/>
  <c r="AQ22" i="12"/>
  <c r="AO22" i="12"/>
  <c r="AK22" i="12"/>
  <c r="AI22" i="12"/>
  <c r="AE22" i="12"/>
  <c r="AC22" i="12"/>
  <c r="Y22" i="12"/>
  <c r="W22" i="12"/>
  <c r="S22" i="12"/>
  <c r="Q22" i="12"/>
  <c r="M22" i="12"/>
  <c r="K22" i="12"/>
  <c r="G22" i="12"/>
  <c r="E22" i="12"/>
  <c r="BE21" i="12"/>
  <c r="BD21" i="12"/>
  <c r="BC21" i="12"/>
  <c r="BB21" i="12"/>
  <c r="BA21" i="12"/>
  <c r="AZ21" i="12"/>
  <c r="AW21" i="12"/>
  <c r="AU21" i="12"/>
  <c r="AQ21" i="12"/>
  <c r="AO21" i="12"/>
  <c r="AK21" i="12"/>
  <c r="AI21" i="12"/>
  <c r="AE21" i="12"/>
  <c r="AC21" i="12"/>
  <c r="Y21" i="12"/>
  <c r="W21" i="12"/>
  <c r="S21" i="12"/>
  <c r="Q21" i="12"/>
  <c r="M21" i="12"/>
  <c r="K21" i="12"/>
  <c r="G21" i="12"/>
  <c r="E21" i="12"/>
  <c r="BE20" i="12"/>
  <c r="BD20" i="12"/>
  <c r="BC20" i="12"/>
  <c r="BB20" i="12"/>
  <c r="BA20" i="12"/>
  <c r="AZ20" i="12"/>
  <c r="AW20" i="12"/>
  <c r="AU20" i="12"/>
  <c r="AQ20" i="12"/>
  <c r="AO20" i="12"/>
  <c r="AK20" i="12"/>
  <c r="AI20" i="12"/>
  <c r="AE20" i="12"/>
  <c r="AC20" i="12"/>
  <c r="Y20" i="12"/>
  <c r="W20" i="12"/>
  <c r="S20" i="12"/>
  <c r="Q20" i="12"/>
  <c r="M20" i="12"/>
  <c r="K20" i="12"/>
  <c r="G20" i="12"/>
  <c r="E20" i="12"/>
  <c r="BE19" i="12"/>
  <c r="BD19" i="12"/>
  <c r="BC19" i="12"/>
  <c r="BB19" i="12"/>
  <c r="BA19" i="12"/>
  <c r="AZ19" i="12"/>
  <c r="AW19" i="12"/>
  <c r="AU19" i="12"/>
  <c r="AQ19" i="12"/>
  <c r="AO19" i="12"/>
  <c r="AK19" i="12"/>
  <c r="AI19" i="12"/>
  <c r="AE19" i="12"/>
  <c r="AC19" i="12"/>
  <c r="Y19" i="12"/>
  <c r="W19" i="12"/>
  <c r="S19" i="12"/>
  <c r="Q19" i="12"/>
  <c r="M19" i="12"/>
  <c r="K19" i="12"/>
  <c r="G19" i="12"/>
  <c r="E19" i="12"/>
  <c r="BE18" i="12"/>
  <c r="BD18" i="12"/>
  <c r="BC18" i="12"/>
  <c r="BB18" i="12"/>
  <c r="BA18" i="12"/>
  <c r="AZ18" i="12"/>
  <c r="AW18" i="12"/>
  <c r="AU18" i="12"/>
  <c r="AQ18" i="12"/>
  <c r="AO18" i="12"/>
  <c r="AK18" i="12"/>
  <c r="AI18" i="12"/>
  <c r="AE18" i="12"/>
  <c r="AC18" i="12"/>
  <c r="Y18" i="12"/>
  <c r="W18" i="12"/>
  <c r="S18" i="12"/>
  <c r="Q18" i="12"/>
  <c r="M18" i="12"/>
  <c r="K18" i="12"/>
  <c r="G18" i="12"/>
  <c r="E18" i="12"/>
  <c r="BE17" i="12"/>
  <c r="BD17" i="12"/>
  <c r="BC17" i="12"/>
  <c r="BB17" i="12"/>
  <c r="BA17" i="12"/>
  <c r="AZ17" i="12"/>
  <c r="AW17" i="12"/>
  <c r="AU17" i="12"/>
  <c r="AQ17" i="12"/>
  <c r="AO17" i="12"/>
  <c r="AK17" i="12"/>
  <c r="AI17" i="12"/>
  <c r="AE17" i="12"/>
  <c r="AC17" i="12"/>
  <c r="Y17" i="12"/>
  <c r="W17" i="12"/>
  <c r="S17" i="12"/>
  <c r="Q17" i="12"/>
  <c r="M17" i="12"/>
  <c r="K17" i="12"/>
  <c r="G17" i="12"/>
  <c r="E17" i="12"/>
  <c r="BE16" i="12"/>
  <c r="BD16" i="12"/>
  <c r="BC16" i="12"/>
  <c r="BB16" i="12"/>
  <c r="BA16" i="12"/>
  <c r="AZ16" i="12"/>
  <c r="AW16" i="12"/>
  <c r="AU16" i="12"/>
  <c r="AQ16" i="12"/>
  <c r="AO16" i="12"/>
  <c r="AK16" i="12"/>
  <c r="AI16" i="12"/>
  <c r="AE16" i="12"/>
  <c r="AC16" i="12"/>
  <c r="Y16" i="12"/>
  <c r="W16" i="12"/>
  <c r="S16" i="12"/>
  <c r="Q16" i="12"/>
  <c r="M16" i="12"/>
  <c r="K16" i="12"/>
  <c r="G16" i="12"/>
  <c r="E16" i="12"/>
  <c r="BE15" i="12"/>
  <c r="BD15" i="12"/>
  <c r="BC15" i="12"/>
  <c r="BB15" i="12"/>
  <c r="BA15" i="12"/>
  <c r="AZ15" i="12"/>
  <c r="AW15" i="12"/>
  <c r="AU15" i="12"/>
  <c r="AQ15" i="12"/>
  <c r="AO15" i="12"/>
  <c r="AK15" i="12"/>
  <c r="AI15" i="12"/>
  <c r="AE15" i="12"/>
  <c r="AC15" i="12"/>
  <c r="Y15" i="12"/>
  <c r="W15" i="12"/>
  <c r="S15" i="12"/>
  <c r="Q15" i="12"/>
  <c r="M15" i="12"/>
  <c r="K15" i="12"/>
  <c r="G15" i="12"/>
  <c r="E15" i="12"/>
  <c r="BE14" i="12"/>
  <c r="BD14" i="12"/>
  <c r="BC14" i="12"/>
  <c r="BB14" i="12"/>
  <c r="BA14" i="12"/>
  <c r="AZ14" i="12"/>
  <c r="AW14" i="12"/>
  <c r="AU14" i="12"/>
  <c r="AQ14" i="12"/>
  <c r="AO14" i="12"/>
  <c r="AK14" i="12"/>
  <c r="AI14" i="12"/>
  <c r="AE14" i="12"/>
  <c r="AC14" i="12"/>
  <c r="Y14" i="12"/>
  <c r="W14" i="12"/>
  <c r="S14" i="12"/>
  <c r="Q14" i="12"/>
  <c r="M14" i="12"/>
  <c r="K14" i="12"/>
  <c r="G14" i="12"/>
  <c r="E14" i="12"/>
  <c r="BE13" i="12"/>
  <c r="BD13" i="12"/>
  <c r="BC13" i="12"/>
  <c r="BB13" i="12"/>
  <c r="BA13" i="12"/>
  <c r="AZ13" i="12"/>
  <c r="AW13" i="12"/>
  <c r="AU13" i="12"/>
  <c r="AQ13" i="12"/>
  <c r="AO13" i="12"/>
  <c r="AK13" i="12"/>
  <c r="AI13" i="12"/>
  <c r="AE13" i="12"/>
  <c r="AC13" i="12"/>
  <c r="Y13" i="12"/>
  <c r="W13" i="12"/>
  <c r="S13" i="12"/>
  <c r="Q13" i="12"/>
  <c r="M13" i="12"/>
  <c r="K13" i="12"/>
  <c r="G13" i="12"/>
  <c r="E13" i="12"/>
  <c r="BE12" i="12"/>
  <c r="BD12" i="12"/>
  <c r="BC12" i="12"/>
  <c r="BB12" i="12"/>
  <c r="BA12" i="12"/>
  <c r="AZ12" i="12"/>
  <c r="AW12" i="12"/>
  <c r="AU12" i="12"/>
  <c r="AQ12" i="12"/>
  <c r="AO12" i="12"/>
  <c r="AK12" i="12"/>
  <c r="AI12" i="12"/>
  <c r="AE12" i="12"/>
  <c r="AC12" i="12"/>
  <c r="Y12" i="12"/>
  <c r="W12" i="12"/>
  <c r="S12" i="12"/>
  <c r="Q12" i="12"/>
  <c r="M12" i="12"/>
  <c r="K12" i="12"/>
  <c r="G12" i="12"/>
  <c r="E12" i="12"/>
  <c r="AY54" i="12" l="1"/>
  <c r="BE52" i="13"/>
  <c r="BA39" i="13"/>
  <c r="BC37" i="12"/>
  <c r="M31" i="12"/>
  <c r="Y31" i="12"/>
  <c r="AK31" i="12"/>
  <c r="AW31" i="12"/>
  <c r="AK33" i="13"/>
  <c r="U54" i="12"/>
  <c r="AG56" i="13"/>
  <c r="E31" i="12"/>
  <c r="AC31" i="12"/>
  <c r="M37" i="12"/>
  <c r="W39" i="13"/>
  <c r="BA31" i="12"/>
  <c r="AZ37" i="12"/>
  <c r="BA37" i="12"/>
  <c r="G31" i="12"/>
  <c r="AE31" i="12"/>
  <c r="K31" i="12"/>
  <c r="AI31" i="12"/>
  <c r="BB31" i="12"/>
  <c r="E37" i="12"/>
  <c r="Y33" i="13"/>
  <c r="AW33" i="13"/>
  <c r="BC39" i="13"/>
  <c r="BB37" i="12"/>
  <c r="Q31" i="12"/>
  <c r="AO31" i="12"/>
  <c r="G37" i="12"/>
  <c r="S31" i="12"/>
  <c r="AQ31" i="12"/>
  <c r="K33" i="13"/>
  <c r="AI33" i="13"/>
  <c r="BB33" i="13"/>
  <c r="AG54" i="12"/>
  <c r="BE31" i="12"/>
  <c r="W31" i="12"/>
  <c r="AU31" i="12"/>
  <c r="AZ31" i="12"/>
  <c r="M33" i="13"/>
  <c r="BC33" i="13"/>
  <c r="AZ39" i="13"/>
  <c r="BE49" i="13"/>
  <c r="BE45" i="13"/>
  <c r="BE54" i="13"/>
  <c r="BE51" i="13"/>
  <c r="BE55" i="13"/>
  <c r="BE46" i="13"/>
  <c r="BE48" i="13"/>
  <c r="BE53" i="13"/>
  <c r="AM56" i="13"/>
  <c r="BE56" i="13" s="1"/>
  <c r="Q33" i="13"/>
  <c r="AO33" i="13"/>
  <c r="BE47" i="13"/>
  <c r="BE50" i="13"/>
  <c r="E33" i="13"/>
  <c r="AC33" i="13"/>
  <c r="AZ33" i="13"/>
  <c r="W33" i="13"/>
  <c r="AU33" i="13"/>
  <c r="G33" i="13"/>
  <c r="S33" i="13"/>
  <c r="AE33" i="13"/>
  <c r="AQ33" i="13"/>
  <c r="BA33" i="13"/>
  <c r="BE33" i="13"/>
  <c r="AS54" i="12"/>
  <c r="BE43" i="12"/>
  <c r="BE44" i="12"/>
  <c r="BE45" i="12"/>
  <c r="BE46" i="12"/>
  <c r="BE47" i="12"/>
  <c r="BE48" i="12"/>
  <c r="BE49" i="12"/>
  <c r="BE50" i="12"/>
  <c r="BE51" i="12"/>
  <c r="BE52" i="12"/>
  <c r="BE53" i="12"/>
  <c r="BC31" i="12"/>
  <c r="BD31" i="12"/>
  <c r="BD33" i="13"/>
  <c r="BB39" i="13"/>
  <c r="M39" i="13"/>
  <c r="BE44" i="13"/>
  <c r="BE42" i="12"/>
  <c r="AW108" i="7"/>
  <c r="AU108" i="7"/>
  <c r="AQ108" i="7"/>
  <c r="AO108" i="7"/>
  <c r="AK108" i="7"/>
  <c r="AI108" i="7"/>
  <c r="AE108" i="7"/>
  <c r="AC108" i="7"/>
  <c r="Y108" i="7"/>
  <c r="W108" i="7"/>
  <c r="S108" i="7"/>
  <c r="Q108" i="7"/>
  <c r="M108" i="7"/>
  <c r="K108" i="7"/>
  <c r="G108" i="7"/>
  <c r="E108" i="7"/>
  <c r="AW107" i="7"/>
  <c r="AU107" i="7"/>
  <c r="AQ107" i="7"/>
  <c r="AO107" i="7"/>
  <c r="AK107" i="7"/>
  <c r="AI107" i="7"/>
  <c r="AE107" i="7"/>
  <c r="AC107" i="7"/>
  <c r="Y107" i="7"/>
  <c r="W107" i="7"/>
  <c r="S107" i="7"/>
  <c r="Q107" i="7"/>
  <c r="M107" i="7"/>
  <c r="K107" i="7"/>
  <c r="G107" i="7"/>
  <c r="E107" i="7"/>
  <c r="AQ106" i="7"/>
  <c r="AO106" i="7"/>
  <c r="AK106" i="7"/>
  <c r="AI106" i="7"/>
  <c r="AE106" i="7"/>
  <c r="AC106" i="7"/>
  <c r="Y106" i="7"/>
  <c r="W106" i="7"/>
  <c r="S106" i="7"/>
  <c r="Q106" i="7"/>
  <c r="M106" i="7"/>
  <c r="K106" i="7"/>
  <c r="G106" i="7"/>
  <c r="E106" i="7"/>
  <c r="AQ105" i="7"/>
  <c r="AO105" i="7"/>
  <c r="AK105" i="7"/>
  <c r="AI105" i="7"/>
  <c r="AE105" i="7"/>
  <c r="AC105" i="7"/>
  <c r="Y105" i="7"/>
  <c r="W105" i="7"/>
  <c r="S105" i="7"/>
  <c r="Q105" i="7"/>
  <c r="M105" i="7"/>
  <c r="K105" i="7"/>
  <c r="G105" i="7"/>
  <c r="E105" i="7"/>
  <c r="AQ104" i="7"/>
  <c r="AO104" i="7"/>
  <c r="AK104" i="7"/>
  <c r="AI104" i="7"/>
  <c r="AE104" i="7"/>
  <c r="AC104" i="7"/>
  <c r="Y104" i="7"/>
  <c r="W104" i="7"/>
  <c r="S104" i="7"/>
  <c r="Q104" i="7"/>
  <c r="M104" i="7"/>
  <c r="K104" i="7"/>
  <c r="G104" i="7"/>
  <c r="E104" i="7"/>
  <c r="AQ103" i="7"/>
  <c r="AO103" i="7"/>
  <c r="AK103" i="7"/>
  <c r="AI103" i="7"/>
  <c r="AE103" i="7"/>
  <c r="AC103" i="7"/>
  <c r="Y103" i="7"/>
  <c r="W103" i="7"/>
  <c r="S103" i="7"/>
  <c r="Q103" i="7"/>
  <c r="M103" i="7"/>
  <c r="K103" i="7"/>
  <c r="G103" i="7"/>
  <c r="E103" i="7"/>
  <c r="AW101" i="7"/>
  <c r="AU101" i="7"/>
  <c r="AK101" i="7"/>
  <c r="AI101" i="7"/>
  <c r="AE101" i="7"/>
  <c r="AC101" i="7"/>
  <c r="Y101" i="7"/>
  <c r="W101" i="7"/>
  <c r="S101" i="7"/>
  <c r="Q101" i="7"/>
  <c r="M101" i="7"/>
  <c r="K101" i="7"/>
  <c r="G101" i="7"/>
  <c r="E101" i="7"/>
  <c r="AW100" i="7"/>
  <c r="AU100" i="7"/>
  <c r="AQ100" i="7"/>
  <c r="AK100" i="7"/>
  <c r="AI100" i="7"/>
  <c r="AE100" i="7"/>
  <c r="AC100" i="7"/>
  <c r="Y100" i="7"/>
  <c r="W100" i="7"/>
  <c r="S100" i="7"/>
  <c r="Q100" i="7"/>
  <c r="M100" i="7"/>
  <c r="K100" i="7"/>
  <c r="G100" i="7"/>
  <c r="E100" i="7"/>
  <c r="AW99" i="7"/>
  <c r="AU99" i="7"/>
  <c r="AQ99" i="7"/>
  <c r="AE99" i="7"/>
  <c r="AC99" i="7"/>
  <c r="Y99" i="7"/>
  <c r="W99" i="7"/>
  <c r="S99" i="7"/>
  <c r="Q99" i="7"/>
  <c r="M99" i="7"/>
  <c r="K99" i="7"/>
  <c r="G99" i="7"/>
  <c r="E99" i="7"/>
  <c r="AW98" i="7"/>
  <c r="AU98" i="7"/>
  <c r="AQ98" i="7"/>
  <c r="AO98" i="7"/>
  <c r="AK98" i="7"/>
  <c r="AI98" i="7"/>
  <c r="AE98" i="7"/>
  <c r="AC98" i="7"/>
  <c r="Y98" i="7"/>
  <c r="W98" i="7"/>
  <c r="S98" i="7"/>
  <c r="Q98" i="7"/>
  <c r="M98" i="7"/>
  <c r="K98" i="7"/>
  <c r="G98" i="7"/>
  <c r="E98" i="7"/>
  <c r="BE54" i="12" l="1"/>
  <c r="BE59" i="7"/>
  <c r="BE58" i="7"/>
  <c r="BD59" i="7"/>
  <c r="BB59" i="7"/>
  <c r="BA59" i="7"/>
  <c r="AZ59" i="7"/>
  <c r="AQ59" i="7"/>
  <c r="BD58" i="7"/>
  <c r="BB58" i="7"/>
  <c r="BB76" i="7"/>
  <c r="BD76" i="7"/>
  <c r="AW122" i="7" l="1"/>
  <c r="AU122" i="7"/>
  <c r="AQ122" i="7"/>
  <c r="AO122" i="7"/>
  <c r="AK122" i="7"/>
  <c r="AI122" i="7"/>
  <c r="AE122" i="7"/>
  <c r="AC122" i="7"/>
  <c r="Y122" i="7"/>
  <c r="W122" i="7"/>
  <c r="S122" i="7"/>
  <c r="Q122" i="7"/>
  <c r="M122" i="7"/>
  <c r="K122" i="7"/>
  <c r="AW121" i="7"/>
  <c r="AU121" i="7"/>
  <c r="AQ121" i="7"/>
  <c r="AO121" i="7"/>
  <c r="AK121" i="7"/>
  <c r="AI121" i="7"/>
  <c r="AE121" i="7"/>
  <c r="AC121" i="7"/>
  <c r="Y121" i="7"/>
  <c r="W121" i="7"/>
  <c r="S121" i="7"/>
  <c r="Q121" i="7"/>
  <c r="M121" i="7"/>
  <c r="K121" i="7"/>
  <c r="AW120" i="7"/>
  <c r="AU120" i="7"/>
  <c r="AQ120" i="7"/>
  <c r="AO120" i="7"/>
  <c r="Y120" i="7"/>
  <c r="W120" i="7"/>
  <c r="AW119" i="7"/>
  <c r="AU119" i="7"/>
  <c r="AQ119" i="7"/>
  <c r="AO119" i="7"/>
  <c r="AU118" i="7"/>
  <c r="AQ118" i="7"/>
  <c r="AO118" i="7"/>
  <c r="AU117" i="7"/>
  <c r="AO117" i="7"/>
  <c r="AW127" i="7"/>
  <c r="AU127" i="7"/>
  <c r="AQ127" i="7"/>
  <c r="AO127" i="7"/>
  <c r="AK127" i="7"/>
  <c r="AI127" i="7"/>
  <c r="AE127" i="7"/>
  <c r="AC127" i="7"/>
  <c r="Y127" i="7"/>
  <c r="W127" i="7"/>
  <c r="S127" i="7"/>
  <c r="Q127" i="7"/>
  <c r="M127" i="7"/>
  <c r="K127" i="7"/>
  <c r="AW125" i="7"/>
  <c r="AU125" i="7"/>
  <c r="AQ125" i="7"/>
  <c r="AO125" i="7"/>
  <c r="AK125" i="7"/>
  <c r="AI125" i="7"/>
  <c r="AE125" i="7"/>
  <c r="AC125" i="7"/>
  <c r="Y125" i="7"/>
  <c r="W125" i="7"/>
  <c r="S125" i="7"/>
  <c r="Q125" i="7"/>
  <c r="M125" i="7"/>
  <c r="K125" i="7"/>
  <c r="AW124" i="7"/>
  <c r="AU124" i="7"/>
  <c r="AQ124" i="7"/>
  <c r="AO124" i="7"/>
  <c r="AK124" i="7"/>
  <c r="AI124" i="7"/>
  <c r="AE124" i="7"/>
  <c r="AC124" i="7"/>
  <c r="Y124" i="7"/>
  <c r="W124" i="7"/>
  <c r="S124" i="7"/>
  <c r="Q124" i="7"/>
  <c r="M124" i="7"/>
  <c r="K124" i="7"/>
  <c r="G124" i="7"/>
  <c r="E124" i="7"/>
  <c r="AW123" i="7"/>
  <c r="AU123" i="7"/>
  <c r="AQ123" i="7"/>
  <c r="AO123" i="7"/>
  <c r="AK123" i="7"/>
  <c r="AI123" i="7"/>
  <c r="AE123" i="7"/>
  <c r="AC123" i="7"/>
  <c r="Y123" i="7"/>
  <c r="W123" i="7"/>
  <c r="S123" i="7"/>
  <c r="Q123" i="7"/>
  <c r="M123" i="7"/>
  <c r="K123" i="7"/>
  <c r="AW109" i="7"/>
  <c r="AU109" i="7"/>
  <c r="AQ109" i="7"/>
  <c r="AO109" i="7"/>
  <c r="AK109" i="7"/>
  <c r="AI109" i="7"/>
  <c r="AE109" i="7"/>
  <c r="AC109" i="7"/>
  <c r="Y109" i="7"/>
  <c r="W109" i="7"/>
  <c r="M109" i="7"/>
  <c r="K109" i="7"/>
  <c r="G109" i="7"/>
  <c r="E109" i="7"/>
  <c r="AZ17" i="7"/>
  <c r="AZ18" i="7"/>
  <c r="AZ19" i="7"/>
  <c r="BA16" i="7"/>
  <c r="BA17" i="7"/>
  <c r="BA18" i="7"/>
  <c r="BA19" i="7"/>
  <c r="BB17" i="7"/>
  <c r="BB18" i="7"/>
  <c r="BB19" i="7"/>
  <c r="BB20" i="7"/>
  <c r="BC17" i="7"/>
  <c r="BC18" i="7"/>
  <c r="BE19" i="7"/>
  <c r="BD19" i="7"/>
  <c r="BC19" i="7"/>
  <c r="BE20" i="7"/>
  <c r="BD20" i="7"/>
  <c r="BC20" i="7"/>
  <c r="BA20" i="7"/>
  <c r="AZ20" i="7"/>
  <c r="BD32" i="7" l="1"/>
  <c r="BE68" i="7" l="1"/>
  <c r="BD68" i="7"/>
  <c r="BC68" i="7"/>
  <c r="BB68" i="7"/>
  <c r="BA68" i="7"/>
  <c r="AZ68" i="7"/>
  <c r="BE67" i="7"/>
  <c r="BD67" i="7"/>
  <c r="BC67" i="7"/>
  <c r="BB67" i="7"/>
  <c r="BA67" i="7"/>
  <c r="AZ67" i="7"/>
  <c r="AW69" i="7"/>
  <c r="AU69" i="7"/>
  <c r="AQ66" i="7"/>
  <c r="AQ65" i="7"/>
  <c r="AQ68" i="7"/>
  <c r="AO68" i="7"/>
  <c r="AQ67" i="7"/>
  <c r="AO67" i="7"/>
  <c r="AK66" i="7"/>
  <c r="AI66" i="7"/>
  <c r="AK65" i="7"/>
  <c r="AI65" i="7"/>
  <c r="T70" i="7" l="1"/>
  <c r="AF70" i="7"/>
  <c r="AY146" i="7" l="1"/>
  <c r="AS146" i="7"/>
  <c r="AM146" i="7"/>
  <c r="AG146" i="7"/>
  <c r="AA146" i="7"/>
  <c r="U146" i="7"/>
  <c r="O146" i="7"/>
  <c r="I146" i="7"/>
  <c r="AY145" i="7"/>
  <c r="AS145" i="7"/>
  <c r="AM145" i="7"/>
  <c r="AG145" i="7"/>
  <c r="AA145" i="7"/>
  <c r="U145" i="7"/>
  <c r="O145" i="7"/>
  <c r="I145" i="7"/>
  <c r="AY144" i="7"/>
  <c r="AS144" i="7"/>
  <c r="AM144" i="7"/>
  <c r="AG144" i="7"/>
  <c r="AA144" i="7"/>
  <c r="U144" i="7"/>
  <c r="O144" i="7"/>
  <c r="I144" i="7"/>
  <c r="AY143" i="7"/>
  <c r="AS143" i="7"/>
  <c r="AM143" i="7"/>
  <c r="AG143" i="7"/>
  <c r="AA143" i="7"/>
  <c r="U143" i="7"/>
  <c r="O143" i="7"/>
  <c r="I143" i="7"/>
  <c r="AY142" i="7"/>
  <c r="AS142" i="7"/>
  <c r="AM142" i="7"/>
  <c r="AG142" i="7"/>
  <c r="AA142" i="7"/>
  <c r="U142" i="7"/>
  <c r="O142" i="7"/>
  <c r="I142" i="7"/>
  <c r="AY141" i="7"/>
  <c r="AS141" i="7"/>
  <c r="AM141" i="7"/>
  <c r="AG141" i="7"/>
  <c r="AA141" i="7"/>
  <c r="U141" i="7"/>
  <c r="O141" i="7"/>
  <c r="I141" i="7"/>
  <c r="AY140" i="7"/>
  <c r="AS140" i="7"/>
  <c r="AM140" i="7"/>
  <c r="AG140" i="7"/>
  <c r="AA140" i="7"/>
  <c r="U140" i="7"/>
  <c r="O140" i="7"/>
  <c r="I140" i="7"/>
  <c r="AY139" i="7"/>
  <c r="AS139" i="7"/>
  <c r="AM139" i="7"/>
  <c r="AG139" i="7"/>
  <c r="AA139" i="7"/>
  <c r="U139" i="7"/>
  <c r="O139" i="7"/>
  <c r="I139" i="7"/>
  <c r="AY138" i="7"/>
  <c r="AS138" i="7"/>
  <c r="AM138" i="7"/>
  <c r="AG138" i="7"/>
  <c r="AA138" i="7"/>
  <c r="U138" i="7"/>
  <c r="O138" i="7"/>
  <c r="I138" i="7"/>
  <c r="AY137" i="7"/>
  <c r="AS137" i="7"/>
  <c r="AM137" i="7"/>
  <c r="AG137" i="7"/>
  <c r="AA137" i="7"/>
  <c r="U137" i="7"/>
  <c r="O137" i="7"/>
  <c r="I137" i="7"/>
  <c r="AY136" i="7"/>
  <c r="AS136" i="7"/>
  <c r="AM136" i="7"/>
  <c r="AG136" i="7"/>
  <c r="AA136" i="7"/>
  <c r="U136" i="7"/>
  <c r="O136" i="7"/>
  <c r="I136" i="7"/>
  <c r="AY135" i="7"/>
  <c r="AS135" i="7"/>
  <c r="AM135" i="7"/>
  <c r="AG135" i="7"/>
  <c r="AA135" i="7"/>
  <c r="U135" i="7"/>
  <c r="O135" i="7"/>
  <c r="I135" i="7"/>
  <c r="AW97" i="7"/>
  <c r="AU97" i="7"/>
  <c r="AQ97" i="7"/>
  <c r="AO97" i="7"/>
  <c r="AK97" i="7"/>
  <c r="AI97" i="7"/>
  <c r="AE97" i="7"/>
  <c r="AC97" i="7"/>
  <c r="Y97" i="7"/>
  <c r="W97" i="7"/>
  <c r="S97" i="7"/>
  <c r="Q97" i="7"/>
  <c r="M97" i="7"/>
  <c r="K97" i="7"/>
  <c r="G97" i="7"/>
  <c r="E97" i="7"/>
  <c r="AW96" i="7"/>
  <c r="AU96" i="7"/>
  <c r="AQ96" i="7"/>
  <c r="AO96" i="7"/>
  <c r="AK96" i="7"/>
  <c r="AI96" i="7"/>
  <c r="AE96" i="7"/>
  <c r="AC96" i="7"/>
  <c r="Y96" i="7"/>
  <c r="W96" i="7"/>
  <c r="S96" i="7"/>
  <c r="Q96" i="7"/>
  <c r="M96" i="7"/>
  <c r="K96" i="7"/>
  <c r="G96" i="7"/>
  <c r="E96" i="7"/>
  <c r="AW95" i="7"/>
  <c r="AU95" i="7"/>
  <c r="AQ95" i="7"/>
  <c r="AO95" i="7"/>
  <c r="AK95" i="7"/>
  <c r="AI95" i="7"/>
  <c r="AE95" i="7"/>
  <c r="AC95" i="7"/>
  <c r="Y95" i="7"/>
  <c r="W95" i="7"/>
  <c r="S95" i="7"/>
  <c r="Q95" i="7"/>
  <c r="M95" i="7"/>
  <c r="K95" i="7"/>
  <c r="G95" i="7"/>
  <c r="E95" i="7"/>
  <c r="AW94" i="7"/>
  <c r="AU94" i="7"/>
  <c r="AQ94" i="7"/>
  <c r="AO94" i="7"/>
  <c r="AK94" i="7"/>
  <c r="AI94" i="7"/>
  <c r="AE94" i="7"/>
  <c r="AC94" i="7"/>
  <c r="Y94" i="7"/>
  <c r="W94" i="7"/>
  <c r="S94" i="7"/>
  <c r="Q94" i="7"/>
  <c r="M94" i="7"/>
  <c r="K94" i="7"/>
  <c r="G94" i="7"/>
  <c r="E94" i="7"/>
  <c r="AW93" i="7"/>
  <c r="AU93" i="7"/>
  <c r="AQ93" i="7"/>
  <c r="AO93" i="7"/>
  <c r="AK93" i="7"/>
  <c r="AI93" i="7"/>
  <c r="AE93" i="7"/>
  <c r="AC93" i="7"/>
  <c r="Y93" i="7"/>
  <c r="W93" i="7"/>
  <c r="S93" i="7"/>
  <c r="Q93" i="7"/>
  <c r="M93" i="7"/>
  <c r="K93" i="7"/>
  <c r="G93" i="7"/>
  <c r="E93" i="7"/>
  <c r="AW92" i="7"/>
  <c r="AU92" i="7"/>
  <c r="AQ92" i="7"/>
  <c r="AO92" i="7"/>
  <c r="AK92" i="7"/>
  <c r="AI92" i="7"/>
  <c r="AE92" i="7"/>
  <c r="AC92" i="7"/>
  <c r="Y92" i="7"/>
  <c r="W92" i="7"/>
  <c r="S92" i="7"/>
  <c r="Q92" i="7"/>
  <c r="M92" i="7"/>
  <c r="K92" i="7"/>
  <c r="G92" i="7"/>
  <c r="E92" i="7"/>
  <c r="AW91" i="7"/>
  <c r="AU91" i="7"/>
  <c r="AQ91" i="7"/>
  <c r="AO91" i="7"/>
  <c r="AK91" i="7"/>
  <c r="AI91" i="7"/>
  <c r="AE91" i="7"/>
  <c r="AC91" i="7"/>
  <c r="Y91" i="7"/>
  <c r="W91" i="7"/>
  <c r="S91" i="7"/>
  <c r="Q91" i="7"/>
  <c r="M91" i="7"/>
  <c r="K91" i="7"/>
  <c r="G91" i="7"/>
  <c r="E91" i="7"/>
  <c r="AW90" i="7"/>
  <c r="AU90" i="7"/>
  <c r="AQ90" i="7"/>
  <c r="AO90" i="7"/>
  <c r="AK90" i="7"/>
  <c r="AI90" i="7"/>
  <c r="AE90" i="7"/>
  <c r="AC90" i="7"/>
  <c r="Y90" i="7"/>
  <c r="W90" i="7"/>
  <c r="S90" i="7"/>
  <c r="Q90" i="7"/>
  <c r="M90" i="7"/>
  <c r="K90" i="7"/>
  <c r="G90" i="7"/>
  <c r="E90" i="7"/>
  <c r="AW89" i="7"/>
  <c r="AU89" i="7"/>
  <c r="AQ89" i="7"/>
  <c r="AO89" i="7"/>
  <c r="AK89" i="7"/>
  <c r="AI89" i="7"/>
  <c r="AE89" i="7"/>
  <c r="AC89" i="7"/>
  <c r="Y89" i="7"/>
  <c r="W89" i="7"/>
  <c r="S89" i="7"/>
  <c r="Q89" i="7"/>
  <c r="M89" i="7"/>
  <c r="K89" i="7"/>
  <c r="G89" i="7"/>
  <c r="E89" i="7"/>
  <c r="AW88" i="7"/>
  <c r="AU88" i="7"/>
  <c r="AQ88" i="7"/>
  <c r="AO88" i="7"/>
  <c r="AK88" i="7"/>
  <c r="AI88" i="7"/>
  <c r="AE88" i="7"/>
  <c r="AC88" i="7"/>
  <c r="Y88" i="7"/>
  <c r="W88" i="7"/>
  <c r="S88" i="7"/>
  <c r="Q88" i="7"/>
  <c r="M88" i="7"/>
  <c r="K88" i="7"/>
  <c r="G88" i="7"/>
  <c r="E88" i="7"/>
  <c r="AW87" i="7"/>
  <c r="AU87" i="7"/>
  <c r="AQ87" i="7"/>
  <c r="AO87" i="7"/>
  <c r="AK87" i="7"/>
  <c r="AI87" i="7"/>
  <c r="AE87" i="7"/>
  <c r="AC87" i="7"/>
  <c r="Y87" i="7"/>
  <c r="W87" i="7"/>
  <c r="S87" i="7"/>
  <c r="Q87" i="7"/>
  <c r="M87" i="7"/>
  <c r="K87" i="7"/>
  <c r="G87" i="7"/>
  <c r="E87" i="7"/>
  <c r="AW86" i="7"/>
  <c r="AU86" i="7"/>
  <c r="AQ86" i="7"/>
  <c r="AO86" i="7"/>
  <c r="AK86" i="7"/>
  <c r="AI86" i="7"/>
  <c r="AE86" i="7"/>
  <c r="AC86" i="7"/>
  <c r="Y86" i="7"/>
  <c r="W86" i="7"/>
  <c r="S86" i="7"/>
  <c r="Q86" i="7"/>
  <c r="M86" i="7"/>
  <c r="K86" i="7"/>
  <c r="G86" i="7"/>
  <c r="E86" i="7"/>
  <c r="AW85" i="7"/>
  <c r="AU85" i="7"/>
  <c r="AQ85" i="7"/>
  <c r="AO85" i="7"/>
  <c r="AK85" i="7"/>
  <c r="AI85" i="7"/>
  <c r="AE85" i="7"/>
  <c r="AC85" i="7"/>
  <c r="Y85" i="7"/>
  <c r="W85" i="7"/>
  <c r="S85" i="7"/>
  <c r="Q85" i="7"/>
  <c r="M85" i="7"/>
  <c r="K85" i="7"/>
  <c r="G85" i="7"/>
  <c r="E85" i="7"/>
  <c r="AW84" i="7"/>
  <c r="AU84" i="7"/>
  <c r="AQ84" i="7"/>
  <c r="AO84" i="7"/>
  <c r="AK84" i="7"/>
  <c r="AI84" i="7"/>
  <c r="AE84" i="7"/>
  <c r="AC84" i="7"/>
  <c r="Y84" i="7"/>
  <c r="W84" i="7"/>
  <c r="S84" i="7"/>
  <c r="Q84" i="7"/>
  <c r="M84" i="7"/>
  <c r="K84" i="7"/>
  <c r="G84" i="7"/>
  <c r="E84" i="7"/>
  <c r="AW83" i="7"/>
  <c r="AU83" i="7"/>
  <c r="AQ83" i="7"/>
  <c r="AO83" i="7"/>
  <c r="AK83" i="7"/>
  <c r="AI83" i="7"/>
  <c r="AE83" i="7"/>
  <c r="AC83" i="7"/>
  <c r="Y83" i="7"/>
  <c r="W83" i="7"/>
  <c r="S83" i="7"/>
  <c r="Q83" i="7"/>
  <c r="M83" i="7"/>
  <c r="K83" i="7"/>
  <c r="G83" i="7"/>
  <c r="E83" i="7"/>
  <c r="AW82" i="7"/>
  <c r="AU82" i="7"/>
  <c r="AQ82" i="7"/>
  <c r="AO82" i="7"/>
  <c r="AK82" i="7"/>
  <c r="AI82" i="7"/>
  <c r="AE82" i="7"/>
  <c r="AC82" i="7"/>
  <c r="Y82" i="7"/>
  <c r="W82" i="7"/>
  <c r="S82" i="7"/>
  <c r="Q82" i="7"/>
  <c r="M82" i="7"/>
  <c r="K82" i="7"/>
  <c r="G82" i="7"/>
  <c r="E82" i="7"/>
  <c r="BD78" i="7"/>
  <c r="BB78" i="7"/>
  <c r="AZ78" i="7"/>
  <c r="AX78" i="7"/>
  <c r="AV78" i="7"/>
  <c r="AT78" i="7"/>
  <c r="AR78" i="7"/>
  <c r="AP78" i="7"/>
  <c r="AN78" i="7"/>
  <c r="AL78" i="7"/>
  <c r="AJ78" i="7"/>
  <c r="AH78" i="7"/>
  <c r="AF78" i="7"/>
  <c r="AF79" i="7" s="1"/>
  <c r="AD78" i="7"/>
  <c r="AB78" i="7"/>
  <c r="Z78" i="7"/>
  <c r="X78" i="7"/>
  <c r="V78" i="7"/>
  <c r="T78" i="7"/>
  <c r="T79" i="7" s="1"/>
  <c r="R78" i="7"/>
  <c r="P78" i="7"/>
  <c r="N78" i="7"/>
  <c r="L78" i="7"/>
  <c r="J78" i="7"/>
  <c r="H78" i="7"/>
  <c r="F78" i="7"/>
  <c r="D78" i="7"/>
  <c r="BC77" i="7"/>
  <c r="BA77" i="7"/>
  <c r="AW77" i="7"/>
  <c r="AU77" i="7"/>
  <c r="AQ77" i="7"/>
  <c r="AO77" i="7"/>
  <c r="AK77" i="7"/>
  <c r="AI77" i="7"/>
  <c r="AE77" i="7"/>
  <c r="AC77" i="7"/>
  <c r="Y77" i="7"/>
  <c r="W77" i="7"/>
  <c r="S77" i="7"/>
  <c r="Q77" i="7"/>
  <c r="M77" i="7"/>
  <c r="K77" i="7"/>
  <c r="G77" i="7"/>
  <c r="E77" i="7"/>
  <c r="BE76" i="7"/>
  <c r="BE78" i="7" s="1"/>
  <c r="BC76" i="7"/>
  <c r="BA76" i="7"/>
  <c r="AW76" i="7"/>
  <c r="AU76" i="7"/>
  <c r="AQ76" i="7"/>
  <c r="AO76" i="7"/>
  <c r="AK76" i="7"/>
  <c r="AI76" i="7"/>
  <c r="AE76" i="7"/>
  <c r="AC76" i="7"/>
  <c r="Y76" i="7"/>
  <c r="W76" i="7"/>
  <c r="S76" i="7"/>
  <c r="Q76" i="7"/>
  <c r="M76" i="7"/>
  <c r="K76" i="7"/>
  <c r="G76" i="7"/>
  <c r="E76" i="7"/>
  <c r="BB74" i="7"/>
  <c r="AZ74" i="7"/>
  <c r="AV74" i="7"/>
  <c r="AT74" i="7"/>
  <c r="AP74" i="7"/>
  <c r="AN74" i="7"/>
  <c r="AJ74" i="7"/>
  <c r="AH74" i="7"/>
  <c r="AD74" i="7"/>
  <c r="AB74" i="7"/>
  <c r="X74" i="7"/>
  <c r="V74" i="7"/>
  <c r="R74" i="7"/>
  <c r="P74" i="7"/>
  <c r="L74" i="7"/>
  <c r="J74" i="7"/>
  <c r="F74" i="7"/>
  <c r="D74" i="7"/>
  <c r="AX70" i="7"/>
  <c r="AV70" i="7"/>
  <c r="AT70" i="7"/>
  <c r="AR70" i="7"/>
  <c r="AP70" i="7"/>
  <c r="AN70" i="7"/>
  <c r="AL70" i="7"/>
  <c r="AJ70" i="7"/>
  <c r="AH70" i="7"/>
  <c r="AD70" i="7"/>
  <c r="AB70" i="7"/>
  <c r="X70" i="7"/>
  <c r="V70" i="7"/>
  <c r="R70" i="7"/>
  <c r="P70" i="7"/>
  <c r="N70" i="7"/>
  <c r="L70" i="7"/>
  <c r="J70" i="7"/>
  <c r="H70" i="7"/>
  <c r="F70" i="7"/>
  <c r="D70" i="7"/>
  <c r="BE69" i="7"/>
  <c r="BD69" i="7"/>
  <c r="BC69" i="7"/>
  <c r="BB69" i="7"/>
  <c r="BA69" i="7"/>
  <c r="AZ69" i="7"/>
  <c r="AQ69" i="7"/>
  <c r="AO69" i="7"/>
  <c r="BE66" i="7"/>
  <c r="BD66" i="7"/>
  <c r="BC66" i="7"/>
  <c r="BB66" i="7"/>
  <c r="BA66" i="7"/>
  <c r="AZ66" i="7"/>
  <c r="BE65" i="7"/>
  <c r="BD65" i="7"/>
  <c r="BC65" i="7"/>
  <c r="BB65" i="7"/>
  <c r="BA65" i="7"/>
  <c r="AZ65" i="7"/>
  <c r="BE64" i="7"/>
  <c r="BD64" i="7"/>
  <c r="BC64" i="7"/>
  <c r="BB64" i="7"/>
  <c r="BA64" i="7"/>
  <c r="AZ64" i="7"/>
  <c r="AQ64" i="7"/>
  <c r="AK64" i="7"/>
  <c r="BE56" i="7"/>
  <c r="BD56" i="7"/>
  <c r="BC56" i="7"/>
  <c r="BB56" i="7"/>
  <c r="BA56" i="7"/>
  <c r="AZ56" i="7"/>
  <c r="AQ56" i="7"/>
  <c r="AO56" i="7"/>
  <c r="AK56" i="7"/>
  <c r="AI56" i="7"/>
  <c r="AE56" i="7"/>
  <c r="AC56" i="7"/>
  <c r="Y56" i="7"/>
  <c r="W56" i="7"/>
  <c r="S56" i="7"/>
  <c r="Q56" i="7"/>
  <c r="M56" i="7"/>
  <c r="K56" i="7"/>
  <c r="G56" i="7"/>
  <c r="E56" i="7"/>
  <c r="BE55" i="7"/>
  <c r="BD55" i="7"/>
  <c r="BC55" i="7"/>
  <c r="BB55" i="7"/>
  <c r="BA55" i="7"/>
  <c r="AZ55" i="7"/>
  <c r="AQ55" i="7"/>
  <c r="AO55" i="7"/>
  <c r="AK55" i="7"/>
  <c r="AI55" i="7"/>
  <c r="AE55" i="7"/>
  <c r="AC55" i="7"/>
  <c r="Y55" i="7"/>
  <c r="W55" i="7"/>
  <c r="S55" i="7"/>
  <c r="Q55" i="7"/>
  <c r="M55" i="7"/>
  <c r="K55" i="7"/>
  <c r="G55" i="7"/>
  <c r="E55" i="7"/>
  <c r="BE54" i="7"/>
  <c r="BD54" i="7"/>
  <c r="BC54" i="7"/>
  <c r="BB54" i="7"/>
  <c r="BA54" i="7"/>
  <c r="AZ54" i="7"/>
  <c r="AQ54" i="7"/>
  <c r="AO54" i="7"/>
  <c r="AK54" i="7"/>
  <c r="AI54" i="7"/>
  <c r="AE54" i="7"/>
  <c r="AC54" i="7"/>
  <c r="Y54" i="7"/>
  <c r="W54" i="7"/>
  <c r="S54" i="7"/>
  <c r="Q54" i="7"/>
  <c r="M54" i="7"/>
  <c r="K54" i="7"/>
  <c r="G54" i="7"/>
  <c r="E54" i="7"/>
  <c r="BE53" i="7"/>
  <c r="BD53" i="7"/>
  <c r="BC53" i="7"/>
  <c r="BB53" i="7"/>
  <c r="BA53" i="7"/>
  <c r="AZ53" i="7"/>
  <c r="AQ53" i="7"/>
  <c r="AO53" i="7"/>
  <c r="AK53" i="7"/>
  <c r="AI53" i="7"/>
  <c r="AE53" i="7"/>
  <c r="AC53" i="7"/>
  <c r="Y53" i="7"/>
  <c r="W53" i="7"/>
  <c r="S53" i="7"/>
  <c r="Q53" i="7"/>
  <c r="M53" i="7"/>
  <c r="K53" i="7"/>
  <c r="G53" i="7"/>
  <c r="E53" i="7"/>
  <c r="BE52" i="7"/>
  <c r="BD52" i="7"/>
  <c r="BC52" i="7"/>
  <c r="BB52" i="7"/>
  <c r="BA52" i="7"/>
  <c r="AZ52" i="7"/>
  <c r="AQ52" i="7"/>
  <c r="AO52" i="7"/>
  <c r="AK52" i="7"/>
  <c r="AI52" i="7"/>
  <c r="AE52" i="7"/>
  <c r="AC52" i="7"/>
  <c r="Y52" i="7"/>
  <c r="W52" i="7"/>
  <c r="S52" i="7"/>
  <c r="Q52" i="7"/>
  <c r="M52" i="7"/>
  <c r="K52" i="7"/>
  <c r="G52" i="7"/>
  <c r="E52" i="7"/>
  <c r="BE51" i="7"/>
  <c r="BD51" i="7"/>
  <c r="BC51" i="7"/>
  <c r="BB51" i="7"/>
  <c r="BA51" i="7"/>
  <c r="AZ51" i="7"/>
  <c r="AQ51" i="7"/>
  <c r="AO51" i="7"/>
  <c r="AK51" i="7"/>
  <c r="AI51" i="7"/>
  <c r="AE51" i="7"/>
  <c r="AC51" i="7"/>
  <c r="Y51" i="7"/>
  <c r="W51" i="7"/>
  <c r="S51" i="7"/>
  <c r="Q51" i="7"/>
  <c r="M51" i="7"/>
  <c r="K51" i="7"/>
  <c r="G51" i="7"/>
  <c r="E51" i="7"/>
  <c r="BE50" i="7"/>
  <c r="BD50" i="7"/>
  <c r="BC50" i="7"/>
  <c r="BB50" i="7"/>
  <c r="BA50" i="7"/>
  <c r="AZ50" i="7"/>
  <c r="AQ50" i="7"/>
  <c r="AO50" i="7"/>
  <c r="AK50" i="7"/>
  <c r="AI50" i="7"/>
  <c r="AE50" i="7"/>
  <c r="AC50" i="7"/>
  <c r="Y50" i="7"/>
  <c r="W50" i="7"/>
  <c r="S50" i="7"/>
  <c r="Q50" i="7"/>
  <c r="M50" i="7"/>
  <c r="K50" i="7"/>
  <c r="G50" i="7"/>
  <c r="E50" i="7"/>
  <c r="BE49" i="7"/>
  <c r="BD49" i="7"/>
  <c r="BC49" i="7"/>
  <c r="BB49" i="7"/>
  <c r="BA49" i="7"/>
  <c r="AZ49" i="7"/>
  <c r="AK49" i="7"/>
  <c r="AI49" i="7"/>
  <c r="AE49" i="7"/>
  <c r="AC49" i="7"/>
  <c r="Y49" i="7"/>
  <c r="W49" i="7"/>
  <c r="S49" i="7"/>
  <c r="Q49" i="7"/>
  <c r="M49" i="7"/>
  <c r="K49" i="7"/>
  <c r="G49" i="7"/>
  <c r="E49" i="7"/>
  <c r="BE48" i="7"/>
  <c r="BD48" i="7"/>
  <c r="BC48" i="7"/>
  <c r="BB48" i="7"/>
  <c r="BA48" i="7"/>
  <c r="AZ48" i="7"/>
  <c r="AK48" i="7"/>
  <c r="AI48" i="7"/>
  <c r="AE48" i="7"/>
  <c r="AC48" i="7"/>
  <c r="Y48" i="7"/>
  <c r="W48" i="7"/>
  <c r="S48" i="7"/>
  <c r="Q48" i="7"/>
  <c r="M48" i="7"/>
  <c r="K48" i="7"/>
  <c r="G48" i="7"/>
  <c r="E48" i="7"/>
  <c r="BE47" i="7"/>
  <c r="BD47" i="7"/>
  <c r="BC47" i="7"/>
  <c r="BB47" i="7"/>
  <c r="BA47" i="7"/>
  <c r="AZ47" i="7"/>
  <c r="AE47" i="7"/>
  <c r="AC47" i="7"/>
  <c r="Y47" i="7"/>
  <c r="W47" i="7"/>
  <c r="S47" i="7"/>
  <c r="Q47" i="7"/>
  <c r="M47" i="7"/>
  <c r="K47" i="7"/>
  <c r="G47" i="7"/>
  <c r="E47" i="7"/>
  <c r="BE46" i="7"/>
  <c r="BD46" i="7"/>
  <c r="BC46" i="7"/>
  <c r="BB46" i="7"/>
  <c r="BA46" i="7"/>
  <c r="AZ46" i="7"/>
  <c r="AE46" i="7"/>
  <c r="AC46" i="7"/>
  <c r="Y46" i="7"/>
  <c r="W46" i="7"/>
  <c r="S46" i="7"/>
  <c r="Q46" i="7"/>
  <c r="M46" i="7"/>
  <c r="K46" i="7"/>
  <c r="G46" i="7"/>
  <c r="E46" i="7"/>
  <c r="BE45" i="7"/>
  <c r="BD45" i="7"/>
  <c r="BC45" i="7"/>
  <c r="BB45" i="7"/>
  <c r="BA45" i="7"/>
  <c r="AZ45" i="7"/>
  <c r="AE45" i="7"/>
  <c r="AC45" i="7"/>
  <c r="Y45" i="7"/>
  <c r="W45" i="7"/>
  <c r="S45" i="7"/>
  <c r="Q45" i="7"/>
  <c r="M45" i="7"/>
  <c r="K45" i="7"/>
  <c r="G45" i="7"/>
  <c r="E45" i="7"/>
  <c r="BE44" i="7"/>
  <c r="BD44" i="7"/>
  <c r="BC44" i="7"/>
  <c r="BB44" i="7"/>
  <c r="BA44" i="7"/>
  <c r="AZ44" i="7"/>
  <c r="Y44" i="7"/>
  <c r="W44" i="7"/>
  <c r="S44" i="7"/>
  <c r="Q44" i="7"/>
  <c r="M44" i="7"/>
  <c r="K44" i="7"/>
  <c r="G44" i="7"/>
  <c r="E44" i="7"/>
  <c r="BE43" i="7"/>
  <c r="BD43" i="7"/>
  <c r="BC43" i="7"/>
  <c r="BB43" i="7"/>
  <c r="BA43" i="7"/>
  <c r="AZ43" i="7"/>
  <c r="Y43" i="7"/>
  <c r="W43" i="7"/>
  <c r="S43" i="7"/>
  <c r="Q43" i="7"/>
  <c r="M43" i="7"/>
  <c r="K43" i="7"/>
  <c r="G43" i="7"/>
  <c r="E43" i="7"/>
  <c r="BE42" i="7"/>
  <c r="BD42" i="7"/>
  <c r="BC42" i="7"/>
  <c r="BB42" i="7"/>
  <c r="BA42" i="7"/>
  <c r="AZ42" i="7"/>
  <c r="W42" i="7"/>
  <c r="S42" i="7"/>
  <c r="Q42" i="7"/>
  <c r="M42" i="7"/>
  <c r="K42" i="7"/>
  <c r="G42" i="7"/>
  <c r="E42" i="7"/>
  <c r="BE41" i="7"/>
  <c r="BD41" i="7"/>
  <c r="BC41" i="7"/>
  <c r="BB41" i="7"/>
  <c r="BA41" i="7"/>
  <c r="AZ41" i="7"/>
  <c r="Y41" i="7"/>
  <c r="W41" i="7"/>
  <c r="S41" i="7"/>
  <c r="Q41" i="7"/>
  <c r="M41" i="7"/>
  <c r="K41" i="7"/>
  <c r="G41" i="7"/>
  <c r="E41" i="7"/>
  <c r="BE40" i="7"/>
  <c r="BD40" i="7"/>
  <c r="BC40" i="7"/>
  <c r="BB40" i="7"/>
  <c r="BA40" i="7"/>
  <c r="AZ40" i="7"/>
  <c r="Y40" i="7"/>
  <c r="W40" i="7"/>
  <c r="S40" i="7"/>
  <c r="Q40" i="7"/>
  <c r="M40" i="7"/>
  <c r="K40" i="7"/>
  <c r="G40" i="7"/>
  <c r="E40" i="7"/>
  <c r="BE39" i="7"/>
  <c r="BD39" i="7"/>
  <c r="BC39" i="7"/>
  <c r="BB39" i="7"/>
  <c r="BA39" i="7"/>
  <c r="AZ39" i="7"/>
  <c r="Y39" i="7"/>
  <c r="W39" i="7"/>
  <c r="S39" i="7"/>
  <c r="Q39" i="7"/>
  <c r="M39" i="7"/>
  <c r="K39" i="7"/>
  <c r="G39" i="7"/>
  <c r="E39" i="7"/>
  <c r="BE38" i="7"/>
  <c r="BD38" i="7"/>
  <c r="BC38" i="7"/>
  <c r="BB38" i="7"/>
  <c r="BA38" i="7"/>
  <c r="AZ38" i="7"/>
  <c r="M38" i="7"/>
  <c r="K38" i="7"/>
  <c r="G38" i="7"/>
  <c r="E38" i="7"/>
  <c r="BE37" i="7"/>
  <c r="BD37" i="7"/>
  <c r="BC37" i="7"/>
  <c r="BB37" i="7"/>
  <c r="BA37" i="7"/>
  <c r="AZ37" i="7"/>
  <c r="M37" i="7"/>
  <c r="K37" i="7"/>
  <c r="G37" i="7"/>
  <c r="E37" i="7"/>
  <c r="BE35" i="7"/>
  <c r="BD35" i="7"/>
  <c r="BC35" i="7"/>
  <c r="BB35" i="7"/>
  <c r="BA35" i="7"/>
  <c r="AZ35" i="7"/>
  <c r="S35" i="7"/>
  <c r="Q35" i="7"/>
  <c r="M35" i="7"/>
  <c r="K35" i="7"/>
  <c r="G35" i="7"/>
  <c r="E35" i="7"/>
  <c r="BE34" i="7"/>
  <c r="BD34" i="7"/>
  <c r="BC34" i="7"/>
  <c r="BB34" i="7"/>
  <c r="BA34" i="7"/>
  <c r="AZ34" i="7"/>
  <c r="M34" i="7"/>
  <c r="K34" i="7"/>
  <c r="G34" i="7"/>
  <c r="E34" i="7"/>
  <c r="BE33" i="7"/>
  <c r="BD33" i="7"/>
  <c r="BC33" i="7"/>
  <c r="BB33" i="7"/>
  <c r="BA33" i="7"/>
  <c r="AZ33" i="7"/>
  <c r="S33" i="7"/>
  <c r="Q33" i="7"/>
  <c r="M33" i="7"/>
  <c r="K33" i="7"/>
  <c r="G33" i="7"/>
  <c r="E33" i="7"/>
  <c r="BE32" i="7"/>
  <c r="BC32" i="7"/>
  <c r="BB32" i="7"/>
  <c r="BA32" i="7"/>
  <c r="AZ32" i="7"/>
  <c r="S32" i="7"/>
  <c r="Q32" i="7"/>
  <c r="M32" i="7"/>
  <c r="K32" i="7"/>
  <c r="G32" i="7"/>
  <c r="E32" i="7"/>
  <c r="BE31" i="7"/>
  <c r="BD31" i="7"/>
  <c r="BC31" i="7"/>
  <c r="BB31" i="7"/>
  <c r="BA31" i="7"/>
  <c r="AZ31" i="7"/>
  <c r="Q31" i="7"/>
  <c r="M31" i="7"/>
  <c r="K31" i="7"/>
  <c r="G31" i="7"/>
  <c r="E31" i="7"/>
  <c r="BE30" i="7"/>
  <c r="BD30" i="7"/>
  <c r="BC30" i="7"/>
  <c r="BB30" i="7"/>
  <c r="BA30" i="7"/>
  <c r="AZ30" i="7"/>
  <c r="BD29" i="7"/>
  <c r="BC29" i="7"/>
  <c r="BB29" i="7"/>
  <c r="BA29" i="7"/>
  <c r="AZ29" i="7"/>
  <c r="M29" i="7"/>
  <c r="K29" i="7"/>
  <c r="G29" i="7"/>
  <c r="E29" i="7"/>
  <c r="BE28" i="7"/>
  <c r="BD28" i="7"/>
  <c r="BC28" i="7"/>
  <c r="BB28" i="7"/>
  <c r="BA28" i="7"/>
  <c r="AZ28" i="7"/>
  <c r="G28" i="7"/>
  <c r="E28" i="7"/>
  <c r="BE27" i="7"/>
  <c r="BD27" i="7"/>
  <c r="BC27" i="7"/>
  <c r="BB27" i="7"/>
  <c r="BA27" i="7"/>
  <c r="AZ27" i="7"/>
  <c r="G27" i="7"/>
  <c r="E27" i="7"/>
  <c r="BE23" i="7"/>
  <c r="BD23" i="7"/>
  <c r="BC23" i="7"/>
  <c r="BB23" i="7"/>
  <c r="BA23" i="7"/>
  <c r="AZ23" i="7"/>
  <c r="M23" i="7"/>
  <c r="K23" i="7"/>
  <c r="G23" i="7"/>
  <c r="E23" i="7"/>
  <c r="BE22" i="7"/>
  <c r="BD22" i="7"/>
  <c r="BC22" i="7"/>
  <c r="BB22" i="7"/>
  <c r="BA22" i="7"/>
  <c r="AZ22" i="7"/>
  <c r="G22" i="7"/>
  <c r="E22" i="7"/>
  <c r="BE21" i="7"/>
  <c r="BD21" i="7"/>
  <c r="BC21" i="7"/>
  <c r="BB21" i="7"/>
  <c r="BA21" i="7"/>
  <c r="AZ21" i="7"/>
  <c r="E19" i="7"/>
  <c r="BD18" i="7"/>
  <c r="BD17" i="7"/>
  <c r="BE16" i="7"/>
  <c r="BD16" i="7"/>
  <c r="BC16" i="7"/>
  <c r="BB16" i="7"/>
  <c r="AZ16" i="7"/>
  <c r="AW16" i="7"/>
  <c r="AU16" i="7"/>
  <c r="AQ16" i="7"/>
  <c r="AO16" i="7"/>
  <c r="AK16" i="7"/>
  <c r="AI16" i="7"/>
  <c r="AE16" i="7"/>
  <c r="AC16" i="7"/>
  <c r="Y16" i="7"/>
  <c r="W16" i="7"/>
  <c r="S16" i="7"/>
  <c r="Q16" i="7"/>
  <c r="K16" i="7"/>
  <c r="E16" i="7"/>
  <c r="BE10" i="7"/>
  <c r="BD10" i="7"/>
  <c r="BC10" i="7"/>
  <c r="BB10" i="7"/>
  <c r="BA10" i="7"/>
  <c r="AZ10" i="7"/>
  <c r="AW10" i="7"/>
  <c r="AU10" i="7"/>
  <c r="AQ10" i="7"/>
  <c r="AO10" i="7"/>
  <c r="AK10" i="7"/>
  <c r="AI10" i="7"/>
  <c r="AE10" i="7"/>
  <c r="AC10" i="7"/>
  <c r="Y10" i="7"/>
  <c r="W10" i="7"/>
  <c r="S10" i="7"/>
  <c r="Q10" i="7"/>
  <c r="M10" i="7"/>
  <c r="K10" i="7"/>
  <c r="E10" i="7"/>
  <c r="BA9" i="7"/>
  <c r="H79" i="7" l="1"/>
  <c r="H13" i="14" s="1"/>
  <c r="H37" i="14" s="1"/>
  <c r="AY147" i="7"/>
  <c r="AJ79" i="7"/>
  <c r="AJ10" i="15" s="1"/>
  <c r="AJ35" i="15" s="1"/>
  <c r="AJ41" i="15" s="1"/>
  <c r="AK41" i="15" s="1"/>
  <c r="AL79" i="7"/>
  <c r="AL13" i="14" s="1"/>
  <c r="AL37" i="14" s="1"/>
  <c r="AF10" i="15"/>
  <c r="AF35" i="15" s="1"/>
  <c r="AF10" i="16"/>
  <c r="AF34" i="16" s="1"/>
  <c r="AF13" i="14"/>
  <c r="AF37" i="14" s="1"/>
  <c r="H10" i="15"/>
  <c r="H35" i="15" s="1"/>
  <c r="H10" i="16"/>
  <c r="H34" i="16" s="1"/>
  <c r="AR79" i="7"/>
  <c r="AR10" i="13" s="1"/>
  <c r="AR34" i="13" s="1"/>
  <c r="T10" i="15"/>
  <c r="T35" i="15" s="1"/>
  <c r="T10" i="16"/>
  <c r="T34" i="16" s="1"/>
  <c r="T13" i="14"/>
  <c r="T37" i="14" s="1"/>
  <c r="AT79" i="7"/>
  <c r="AT10" i="13" s="1"/>
  <c r="AT34" i="13" s="1"/>
  <c r="AT40" i="13" s="1"/>
  <c r="AU40" i="13" s="1"/>
  <c r="AV79" i="7"/>
  <c r="AX79" i="7"/>
  <c r="P79" i="7"/>
  <c r="P10" i="12" s="1"/>
  <c r="P32" i="12" s="1"/>
  <c r="P38" i="12" s="1"/>
  <c r="Z79" i="7"/>
  <c r="Z10" i="12" s="1"/>
  <c r="Z32" i="12" s="1"/>
  <c r="AF10" i="13"/>
  <c r="AF34" i="13" s="1"/>
  <c r="AF10" i="12"/>
  <c r="AF32" i="12" s="1"/>
  <c r="T10" i="13"/>
  <c r="T34" i="13" s="1"/>
  <c r="T10" i="12"/>
  <c r="T32" i="12" s="1"/>
  <c r="S78" i="7"/>
  <c r="AQ78" i="7"/>
  <c r="H10" i="13"/>
  <c r="H34" i="13" s="1"/>
  <c r="H10" i="12"/>
  <c r="H32" i="12" s="1"/>
  <c r="AM147" i="7"/>
  <c r="O147" i="7"/>
  <c r="D79" i="7"/>
  <c r="AB79" i="7"/>
  <c r="BC74" i="7"/>
  <c r="E78" i="7"/>
  <c r="Q78" i="7"/>
  <c r="BA78" i="7"/>
  <c r="Y78" i="7"/>
  <c r="L79" i="7"/>
  <c r="AC78" i="7"/>
  <c r="AO78" i="7"/>
  <c r="K78" i="7"/>
  <c r="AW78" i="7"/>
  <c r="X79" i="7"/>
  <c r="AN79" i="7"/>
  <c r="G74" i="7"/>
  <c r="S74" i="7"/>
  <c r="AE74" i="7"/>
  <c r="AQ74" i="7"/>
  <c r="U147" i="7"/>
  <c r="F79" i="7"/>
  <c r="N79" i="7"/>
  <c r="V79" i="7"/>
  <c r="AD79" i="7"/>
  <c r="BE74" i="7"/>
  <c r="G78" i="7"/>
  <c r="AE78" i="7"/>
  <c r="BC78" i="7"/>
  <c r="AI78" i="7"/>
  <c r="AH79" i="7"/>
  <c r="M74" i="7"/>
  <c r="Y74" i="7"/>
  <c r="AK74" i="7"/>
  <c r="AW74" i="7"/>
  <c r="W78" i="7"/>
  <c r="AU78" i="7"/>
  <c r="S70" i="7"/>
  <c r="Y70" i="7"/>
  <c r="AW70" i="7"/>
  <c r="J79" i="7"/>
  <c r="E74" i="7"/>
  <c r="Q74" i="7"/>
  <c r="AC74" i="7"/>
  <c r="AO74" i="7"/>
  <c r="BA74" i="7"/>
  <c r="K74" i="7"/>
  <c r="W74" i="7"/>
  <c r="AI74" i="7"/>
  <c r="AU74" i="7"/>
  <c r="M78" i="7"/>
  <c r="AK78" i="7"/>
  <c r="W70" i="7"/>
  <c r="AU70" i="7"/>
  <c r="M70" i="7"/>
  <c r="AI70" i="7"/>
  <c r="K70" i="7"/>
  <c r="Q70" i="7"/>
  <c r="AO70" i="7"/>
  <c r="BD70" i="7"/>
  <c r="BD79" i="7" s="1"/>
  <c r="AQ70" i="7"/>
  <c r="AK70" i="7"/>
  <c r="AG147" i="7"/>
  <c r="AE70" i="7"/>
  <c r="AC70" i="7"/>
  <c r="R79" i="7"/>
  <c r="G70" i="7"/>
  <c r="AA147" i="7"/>
  <c r="BB70" i="7"/>
  <c r="BB79" i="7" s="1"/>
  <c r="AS147" i="7"/>
  <c r="BE141" i="7"/>
  <c r="BE144" i="7"/>
  <c r="AP79" i="7"/>
  <c r="BC70" i="7"/>
  <c r="BE136" i="7"/>
  <c r="BE140" i="7"/>
  <c r="BE142" i="7"/>
  <c r="BE143" i="7"/>
  <c r="BE138" i="7"/>
  <c r="BE145" i="7"/>
  <c r="BE146" i="7"/>
  <c r="BE137" i="7"/>
  <c r="BE139" i="7"/>
  <c r="I147" i="7"/>
  <c r="BE70" i="7"/>
  <c r="E70" i="7"/>
  <c r="AZ70" i="7"/>
  <c r="AZ79" i="7" s="1"/>
  <c r="BA70" i="7"/>
  <c r="BE135" i="7"/>
  <c r="AL10" i="12" l="1"/>
  <c r="AL32" i="12" s="1"/>
  <c r="AL10" i="13"/>
  <c r="AL34" i="13" s="1"/>
  <c r="AL10" i="16"/>
  <c r="AL34" i="16" s="1"/>
  <c r="AJ13" i="14"/>
  <c r="AJ37" i="14" s="1"/>
  <c r="AJ43" i="14" s="1"/>
  <c r="AK43" i="14" s="1"/>
  <c r="AJ10" i="13"/>
  <c r="AJ34" i="13" s="1"/>
  <c r="AJ40" i="13" s="1"/>
  <c r="AK40" i="13" s="1"/>
  <c r="AJ10" i="16"/>
  <c r="AJ34" i="16" s="1"/>
  <c r="AJ40" i="16" s="1"/>
  <c r="AK40" i="16" s="1"/>
  <c r="AJ10" i="12"/>
  <c r="AJ32" i="12" s="1"/>
  <c r="AJ38" i="12" s="1"/>
  <c r="AK38" i="12" s="1"/>
  <c r="AL10" i="15"/>
  <c r="AL35" i="15" s="1"/>
  <c r="AT10" i="12"/>
  <c r="AT32" i="12" s="1"/>
  <c r="AT38" i="12" s="1"/>
  <c r="AU38" i="12" s="1"/>
  <c r="AR10" i="12"/>
  <c r="AR32" i="12" s="1"/>
  <c r="P10" i="13"/>
  <c r="P34" i="13" s="1"/>
  <c r="P40" i="13" s="1"/>
  <c r="Q40" i="13" s="1"/>
  <c r="S79" i="7"/>
  <c r="S10" i="13" s="1"/>
  <c r="S34" i="13" s="1"/>
  <c r="V10" i="15"/>
  <c r="V35" i="15" s="1"/>
  <c r="V41" i="15" s="1"/>
  <c r="W41" i="15" s="1"/>
  <c r="V10" i="16"/>
  <c r="V34" i="16" s="1"/>
  <c r="V40" i="16" s="1"/>
  <c r="W40" i="16" s="1"/>
  <c r="V13" i="14"/>
  <c r="V37" i="14" s="1"/>
  <c r="V43" i="14" s="1"/>
  <c r="W43" i="14" s="1"/>
  <c r="F10" i="15"/>
  <c r="F35" i="15" s="1"/>
  <c r="F41" i="15" s="1"/>
  <c r="F10" i="16"/>
  <c r="F34" i="16" s="1"/>
  <c r="F40" i="16" s="1"/>
  <c r="F13" i="14"/>
  <c r="F37" i="14" s="1"/>
  <c r="F43" i="14" s="1"/>
  <c r="AN10" i="15"/>
  <c r="AN35" i="15" s="1"/>
  <c r="AN41" i="15" s="1"/>
  <c r="AO41" i="15" s="1"/>
  <c r="AN10" i="16"/>
  <c r="AN34" i="16" s="1"/>
  <c r="AN40" i="16" s="1"/>
  <c r="AO40" i="16" s="1"/>
  <c r="AN13" i="14"/>
  <c r="AN37" i="14" s="1"/>
  <c r="AN43" i="14" s="1"/>
  <c r="AO43" i="14" s="1"/>
  <c r="Z10" i="15"/>
  <c r="Z35" i="15" s="1"/>
  <c r="Z10" i="16"/>
  <c r="Z34" i="16" s="1"/>
  <c r="Z13" i="14"/>
  <c r="Z37" i="14" s="1"/>
  <c r="X10" i="15"/>
  <c r="X35" i="15" s="1"/>
  <c r="X41" i="15" s="1"/>
  <c r="Y41" i="15" s="1"/>
  <c r="X10" i="16"/>
  <c r="X34" i="16" s="1"/>
  <c r="X40" i="16" s="1"/>
  <c r="Y40" i="16" s="1"/>
  <c r="X13" i="14"/>
  <c r="X37" i="14" s="1"/>
  <c r="X43" i="14" s="1"/>
  <c r="Y43" i="14" s="1"/>
  <c r="BD10" i="15"/>
  <c r="BD35" i="15" s="1"/>
  <c r="BD10" i="16"/>
  <c r="BD34" i="16" s="1"/>
  <c r="BD13" i="14"/>
  <c r="BD37" i="14" s="1"/>
  <c r="AB10" i="15"/>
  <c r="AB35" i="15" s="1"/>
  <c r="AB41" i="15" s="1"/>
  <c r="AC41" i="15" s="1"/>
  <c r="AB10" i="16"/>
  <c r="AB34" i="16" s="1"/>
  <c r="AB40" i="16" s="1"/>
  <c r="AC40" i="16" s="1"/>
  <c r="AB13" i="14"/>
  <c r="AB37" i="14" s="1"/>
  <c r="AB43" i="14" s="1"/>
  <c r="AC43" i="14" s="1"/>
  <c r="P10" i="15"/>
  <c r="P35" i="15" s="1"/>
  <c r="P41" i="15" s="1"/>
  <c r="Q41" i="15" s="1"/>
  <c r="P10" i="16"/>
  <c r="P34" i="16" s="1"/>
  <c r="P40" i="16" s="1"/>
  <c r="Q40" i="16" s="1"/>
  <c r="P13" i="14"/>
  <c r="P37" i="14" s="1"/>
  <c r="P43" i="14" s="1"/>
  <c r="BB10" i="15"/>
  <c r="BB35" i="15" s="1"/>
  <c r="BB10" i="16"/>
  <c r="BB34" i="16" s="1"/>
  <c r="BB13" i="14"/>
  <c r="BB37" i="14" s="1"/>
  <c r="D10" i="15"/>
  <c r="D35" i="15" s="1"/>
  <c r="D41" i="15" s="1"/>
  <c r="D10" i="16"/>
  <c r="D34" i="16" s="1"/>
  <c r="D40" i="16" s="1"/>
  <c r="D13" i="14"/>
  <c r="D37" i="14" s="1"/>
  <c r="D43" i="14" s="1"/>
  <c r="AX10" i="13"/>
  <c r="AX34" i="13" s="1"/>
  <c r="AX10" i="15"/>
  <c r="AX35" i="15" s="1"/>
  <c r="AX10" i="16"/>
  <c r="AX34" i="16" s="1"/>
  <c r="AX13" i="14"/>
  <c r="AX37" i="14" s="1"/>
  <c r="AZ10" i="15"/>
  <c r="AZ35" i="15" s="1"/>
  <c r="AZ10" i="16"/>
  <c r="AZ34" i="16" s="1"/>
  <c r="AZ13" i="14"/>
  <c r="AZ37" i="14" s="1"/>
  <c r="R10" i="15"/>
  <c r="R35" i="15" s="1"/>
  <c r="R41" i="15" s="1"/>
  <c r="S41" i="15" s="1"/>
  <c r="R10" i="16"/>
  <c r="R34" i="16" s="1"/>
  <c r="R40" i="16" s="1"/>
  <c r="S40" i="16" s="1"/>
  <c r="R13" i="14"/>
  <c r="R37" i="14" s="1"/>
  <c r="R43" i="14" s="1"/>
  <c r="S43" i="14" s="1"/>
  <c r="L10" i="15"/>
  <c r="L35" i="15" s="1"/>
  <c r="L41" i="15" s="1"/>
  <c r="L10" i="16"/>
  <c r="L34" i="16" s="1"/>
  <c r="L40" i="16" s="1"/>
  <c r="M40" i="16" s="1"/>
  <c r="L13" i="14"/>
  <c r="L37" i="14" s="1"/>
  <c r="L43" i="14" s="1"/>
  <c r="AV10" i="13"/>
  <c r="AV34" i="13" s="1"/>
  <c r="AV40" i="13" s="1"/>
  <c r="AW40" i="13" s="1"/>
  <c r="AV10" i="15"/>
  <c r="AV35" i="15" s="1"/>
  <c r="AV41" i="15" s="1"/>
  <c r="AW41" i="15" s="1"/>
  <c r="AV10" i="16"/>
  <c r="AV34" i="16" s="1"/>
  <c r="AV40" i="16" s="1"/>
  <c r="AW40" i="16" s="1"/>
  <c r="AV13" i="14"/>
  <c r="AV37" i="14" s="1"/>
  <c r="AV43" i="14" s="1"/>
  <c r="AW43" i="14" s="1"/>
  <c r="AR10" i="15"/>
  <c r="AR35" i="15" s="1"/>
  <c r="AR10" i="16"/>
  <c r="AR34" i="16" s="1"/>
  <c r="AR13" i="14"/>
  <c r="AR37" i="14" s="1"/>
  <c r="AH10" i="15"/>
  <c r="AH35" i="15" s="1"/>
  <c r="AH41" i="15" s="1"/>
  <c r="AI41" i="15" s="1"/>
  <c r="AH10" i="16"/>
  <c r="AH34" i="16" s="1"/>
  <c r="AH40" i="16" s="1"/>
  <c r="AI40" i="16" s="1"/>
  <c r="AH13" i="14"/>
  <c r="AH37" i="14" s="1"/>
  <c r="AH43" i="14" s="1"/>
  <c r="AI43" i="14" s="1"/>
  <c r="N10" i="15"/>
  <c r="N35" i="15" s="1"/>
  <c r="N10" i="16"/>
  <c r="N34" i="16" s="1"/>
  <c r="N13" i="14"/>
  <c r="N37" i="14" s="1"/>
  <c r="AP10" i="15"/>
  <c r="AP35" i="15" s="1"/>
  <c r="AP41" i="15" s="1"/>
  <c r="AQ41" i="15" s="1"/>
  <c r="AP10" i="16"/>
  <c r="AP34" i="16" s="1"/>
  <c r="AP40" i="16" s="1"/>
  <c r="AQ40" i="16" s="1"/>
  <c r="AP13" i="14"/>
  <c r="AP37" i="14" s="1"/>
  <c r="AP43" i="14" s="1"/>
  <c r="AQ43" i="14" s="1"/>
  <c r="J10" i="15"/>
  <c r="J35" i="15" s="1"/>
  <c r="J41" i="15" s="1"/>
  <c r="J10" i="16"/>
  <c r="J34" i="16" s="1"/>
  <c r="J40" i="16" s="1"/>
  <c r="K40" i="16" s="1"/>
  <c r="J13" i="14"/>
  <c r="J37" i="14" s="1"/>
  <c r="J43" i="14" s="1"/>
  <c r="K43" i="14" s="1"/>
  <c r="AD10" i="15"/>
  <c r="AD35" i="15" s="1"/>
  <c r="AD41" i="15" s="1"/>
  <c r="AE41" i="15" s="1"/>
  <c r="AD10" i="16"/>
  <c r="AD34" i="16" s="1"/>
  <c r="AD40" i="16" s="1"/>
  <c r="AE40" i="16" s="1"/>
  <c r="AD13" i="14"/>
  <c r="AD37" i="14" s="1"/>
  <c r="AD43" i="14" s="1"/>
  <c r="AE43" i="14" s="1"/>
  <c r="AT10" i="15"/>
  <c r="AT35" i="15" s="1"/>
  <c r="AT41" i="15" s="1"/>
  <c r="AU41" i="15" s="1"/>
  <c r="AT10" i="16"/>
  <c r="AT34" i="16" s="1"/>
  <c r="AT40" i="16" s="1"/>
  <c r="AU40" i="16" s="1"/>
  <c r="AT13" i="14"/>
  <c r="AT37" i="14" s="1"/>
  <c r="AT43" i="14" s="1"/>
  <c r="AU43" i="14" s="1"/>
  <c r="AX10" i="12"/>
  <c r="AX32" i="12" s="1"/>
  <c r="AV10" i="12"/>
  <c r="AV32" i="12" s="1"/>
  <c r="AV38" i="12" s="1"/>
  <c r="AW38" i="12" s="1"/>
  <c r="Z10" i="13"/>
  <c r="Z34" i="13" s="1"/>
  <c r="AP10" i="13"/>
  <c r="AP34" i="13" s="1"/>
  <c r="AP40" i="13" s="1"/>
  <c r="AQ40" i="13" s="1"/>
  <c r="AP10" i="12"/>
  <c r="AP32" i="12" s="1"/>
  <c r="AP38" i="12" s="1"/>
  <c r="AQ38" i="12" s="1"/>
  <c r="R10" i="13"/>
  <c r="R34" i="13" s="1"/>
  <c r="R40" i="13" s="1"/>
  <c r="S40" i="13" s="1"/>
  <c r="R10" i="12"/>
  <c r="R32" i="12" s="1"/>
  <c r="R38" i="12" s="1"/>
  <c r="S38" i="12" s="1"/>
  <c r="BD10" i="13"/>
  <c r="BD34" i="13" s="1"/>
  <c r="BD10" i="12"/>
  <c r="BD32" i="12" s="1"/>
  <c r="V10" i="13"/>
  <c r="V34" i="13" s="1"/>
  <c r="V40" i="13" s="1"/>
  <c r="W40" i="13" s="1"/>
  <c r="V10" i="12"/>
  <c r="V32" i="12" s="1"/>
  <c r="V38" i="12" s="1"/>
  <c r="W38" i="12" s="1"/>
  <c r="AN10" i="13"/>
  <c r="AN34" i="13" s="1"/>
  <c r="AN40" i="13" s="1"/>
  <c r="AO40" i="13" s="1"/>
  <c r="AN10" i="12"/>
  <c r="AN32" i="12" s="1"/>
  <c r="AN38" i="12" s="1"/>
  <c r="AO38" i="12" s="1"/>
  <c r="AB10" i="13"/>
  <c r="AB34" i="13" s="1"/>
  <c r="AB40" i="13" s="1"/>
  <c r="AC40" i="13" s="1"/>
  <c r="AB10" i="12"/>
  <c r="AB32" i="12" s="1"/>
  <c r="AB38" i="12" s="1"/>
  <c r="AC38" i="12" s="1"/>
  <c r="BB10" i="12"/>
  <c r="BB32" i="12" s="1"/>
  <c r="BB10" i="13"/>
  <c r="BB34" i="13" s="1"/>
  <c r="AH10" i="13"/>
  <c r="AH34" i="13" s="1"/>
  <c r="AH40" i="13" s="1"/>
  <c r="AI40" i="13" s="1"/>
  <c r="AH10" i="12"/>
  <c r="AH32" i="12" s="1"/>
  <c r="AH38" i="12" s="1"/>
  <c r="AI38" i="12" s="1"/>
  <c r="N10" i="13"/>
  <c r="N34" i="13" s="1"/>
  <c r="N10" i="12"/>
  <c r="N32" i="12" s="1"/>
  <c r="X10" i="13"/>
  <c r="X34" i="13" s="1"/>
  <c r="X40" i="13" s="1"/>
  <c r="Y40" i="13" s="1"/>
  <c r="X10" i="12"/>
  <c r="X32" i="12" s="1"/>
  <c r="X38" i="12" s="1"/>
  <c r="Y38" i="12" s="1"/>
  <c r="D10" i="13"/>
  <c r="D34" i="13" s="1"/>
  <c r="D40" i="13" s="1"/>
  <c r="D10" i="12"/>
  <c r="D32" i="12" s="1"/>
  <c r="D38" i="12" s="1"/>
  <c r="AZ10" i="13"/>
  <c r="AZ34" i="13" s="1"/>
  <c r="AZ10" i="12"/>
  <c r="AZ32" i="12" s="1"/>
  <c r="F10" i="13"/>
  <c r="F34" i="13" s="1"/>
  <c r="F40" i="13" s="1"/>
  <c r="F10" i="12"/>
  <c r="F32" i="12" s="1"/>
  <c r="F38" i="12" s="1"/>
  <c r="L10" i="13"/>
  <c r="L34" i="13" s="1"/>
  <c r="L40" i="13" s="1"/>
  <c r="L10" i="12"/>
  <c r="L32" i="12" s="1"/>
  <c r="L38" i="12" s="1"/>
  <c r="Q38" i="12"/>
  <c r="J10" i="13"/>
  <c r="J34" i="13" s="1"/>
  <c r="J40" i="13" s="1"/>
  <c r="K40" i="13" s="1"/>
  <c r="J10" i="12"/>
  <c r="J32" i="12" s="1"/>
  <c r="J38" i="12" s="1"/>
  <c r="K38" i="12" s="1"/>
  <c r="AD10" i="13"/>
  <c r="AD34" i="13" s="1"/>
  <c r="AD40" i="13" s="1"/>
  <c r="AD10" i="12"/>
  <c r="AD32" i="12" s="1"/>
  <c r="AD38" i="12" s="1"/>
  <c r="AE38" i="12" s="1"/>
  <c r="AC79" i="7"/>
  <c r="AQ79" i="7"/>
  <c r="M79" i="7"/>
  <c r="Y79" i="7"/>
  <c r="AU79" i="7"/>
  <c r="E79" i="7"/>
  <c r="AE79" i="7"/>
  <c r="Q79" i="7"/>
  <c r="BE79" i="7"/>
  <c r="K79" i="7"/>
  <c r="BA79" i="7"/>
  <c r="AK79" i="7"/>
  <c r="AW79" i="7"/>
  <c r="G79" i="7"/>
  <c r="W79" i="7"/>
  <c r="BC79" i="7"/>
  <c r="AI79" i="7"/>
  <c r="AO79" i="7"/>
  <c r="BE147" i="7"/>
  <c r="S10" i="15" l="1"/>
  <c r="S35" i="15" s="1"/>
  <c r="S10" i="16"/>
  <c r="S34" i="16" s="1"/>
  <c r="S13" i="14"/>
  <c r="S37" i="14" s="1"/>
  <c r="S10" i="12"/>
  <c r="S32" i="12" s="1"/>
  <c r="K41" i="15"/>
  <c r="BA41" i="15"/>
  <c r="BA43" i="14"/>
  <c r="K10" i="15"/>
  <c r="K35" i="15" s="1"/>
  <c r="K10" i="16"/>
  <c r="K34" i="16" s="1"/>
  <c r="K13" i="14"/>
  <c r="K37" i="14" s="1"/>
  <c r="Q10" i="15"/>
  <c r="Q35" i="15" s="1"/>
  <c r="Q10" i="16"/>
  <c r="Q34" i="16" s="1"/>
  <c r="Q13" i="14"/>
  <c r="Q37" i="14" s="1"/>
  <c r="M43" i="14"/>
  <c r="BC43" i="14"/>
  <c r="G40" i="16"/>
  <c r="BC40" i="16" s="1"/>
  <c r="BB40" i="16"/>
  <c r="G41" i="15"/>
  <c r="BB41" i="15"/>
  <c r="BC10" i="15"/>
  <c r="BC35" i="15" s="1"/>
  <c r="BC10" i="16"/>
  <c r="BC34" i="16" s="1"/>
  <c r="BC13" i="14"/>
  <c r="BC37" i="14" s="1"/>
  <c r="W10" i="15"/>
  <c r="W35" i="15" s="1"/>
  <c r="W10" i="16"/>
  <c r="W34" i="16" s="1"/>
  <c r="W13" i="14"/>
  <c r="W37" i="14" s="1"/>
  <c r="AE10" i="15"/>
  <c r="AE35" i="15" s="1"/>
  <c r="AE10" i="16"/>
  <c r="AE34" i="16" s="1"/>
  <c r="AE13" i="14"/>
  <c r="AE37" i="14" s="1"/>
  <c r="AC10" i="15"/>
  <c r="AC35" i="15" s="1"/>
  <c r="AC10" i="16"/>
  <c r="AC34" i="16" s="1"/>
  <c r="AC13" i="14"/>
  <c r="AC37" i="14" s="1"/>
  <c r="E41" i="15"/>
  <c r="AZ41" i="15"/>
  <c r="M41" i="15"/>
  <c r="BC41" i="15"/>
  <c r="AI10" i="15"/>
  <c r="AI35" i="15" s="1"/>
  <c r="AI10" i="16"/>
  <c r="AI34" i="16" s="1"/>
  <c r="AI13" i="14"/>
  <c r="AI37" i="14" s="1"/>
  <c r="E10" i="15"/>
  <c r="E35" i="15" s="1"/>
  <c r="E10" i="16"/>
  <c r="E34" i="16" s="1"/>
  <c r="E13" i="14"/>
  <c r="E37" i="14" s="1"/>
  <c r="AU10" i="15"/>
  <c r="AU35" i="15" s="1"/>
  <c r="AU10" i="16"/>
  <c r="AU34" i="16" s="1"/>
  <c r="AU13" i="14"/>
  <c r="AU37" i="14" s="1"/>
  <c r="Q43" i="14"/>
  <c r="AO10" i="15"/>
  <c r="AO35" i="15" s="1"/>
  <c r="AO10" i="16"/>
  <c r="AO34" i="16" s="1"/>
  <c r="AO13" i="14"/>
  <c r="AO37" i="14" s="1"/>
  <c r="AZ40" i="16"/>
  <c r="E40" i="16"/>
  <c r="BA40" i="16" s="1"/>
  <c r="G10" i="15"/>
  <c r="G35" i="15" s="1"/>
  <c r="G10" i="16"/>
  <c r="G34" i="16" s="1"/>
  <c r="G13" i="14"/>
  <c r="G37" i="14" s="1"/>
  <c r="AW10" i="15"/>
  <c r="AW35" i="15" s="1"/>
  <c r="AW10" i="16"/>
  <c r="AW34" i="16" s="1"/>
  <c r="AW13" i="14"/>
  <c r="AW37" i="14" s="1"/>
  <c r="AK10" i="15"/>
  <c r="AK35" i="15" s="1"/>
  <c r="AK10" i="16"/>
  <c r="AK34" i="16" s="1"/>
  <c r="AK13" i="14"/>
  <c r="AK37" i="14" s="1"/>
  <c r="Y10" i="15"/>
  <c r="Y35" i="15" s="1"/>
  <c r="Y10" i="16"/>
  <c r="Y34" i="16" s="1"/>
  <c r="Y13" i="14"/>
  <c r="Y37" i="14" s="1"/>
  <c r="AQ10" i="15"/>
  <c r="AQ35" i="15" s="1"/>
  <c r="AQ10" i="16"/>
  <c r="AQ34" i="16" s="1"/>
  <c r="AQ13" i="14"/>
  <c r="AQ37" i="14" s="1"/>
  <c r="BA10" i="15"/>
  <c r="BA35" i="15" s="1"/>
  <c r="BA10" i="16"/>
  <c r="BA34" i="16" s="1"/>
  <c r="BA13" i="14"/>
  <c r="BA37" i="14" s="1"/>
  <c r="M10" i="15"/>
  <c r="M35" i="15" s="1"/>
  <c r="M10" i="16"/>
  <c r="M34" i="16" s="1"/>
  <c r="M13" i="14"/>
  <c r="M37" i="14" s="1"/>
  <c r="AZ43" i="14"/>
  <c r="E43" i="14"/>
  <c r="G43" i="14"/>
  <c r="BB43" i="14"/>
  <c r="AZ40" i="13"/>
  <c r="BB38" i="12"/>
  <c r="AE40" i="13"/>
  <c r="BB40" i="13"/>
  <c r="AO10" i="13"/>
  <c r="AO34" i="13" s="1"/>
  <c r="AO10" i="12"/>
  <c r="AO32" i="12" s="1"/>
  <c r="M10" i="13"/>
  <c r="M34" i="13" s="1"/>
  <c r="M10" i="12"/>
  <c r="M32" i="12" s="1"/>
  <c r="G38" i="12"/>
  <c r="AI10" i="13"/>
  <c r="AI34" i="13" s="1"/>
  <c r="AI10" i="12"/>
  <c r="AI32" i="12" s="1"/>
  <c r="W10" i="13"/>
  <c r="W34" i="13" s="1"/>
  <c r="W10" i="12"/>
  <c r="W32" i="12" s="1"/>
  <c r="AW10" i="13"/>
  <c r="AW34" i="13" s="1"/>
  <c r="AW10" i="12"/>
  <c r="AW32" i="12" s="1"/>
  <c r="K10" i="13"/>
  <c r="K34" i="13" s="1"/>
  <c r="K10" i="12"/>
  <c r="K32" i="12" s="1"/>
  <c r="Q10" i="13"/>
  <c r="Q34" i="13" s="1"/>
  <c r="Q10" i="12"/>
  <c r="Q32" i="12" s="1"/>
  <c r="AU10" i="13"/>
  <c r="AU34" i="13" s="1"/>
  <c r="AU10" i="12"/>
  <c r="AU32" i="12" s="1"/>
  <c r="G40" i="13"/>
  <c r="G10" i="13"/>
  <c r="G34" i="13" s="1"/>
  <c r="G10" i="12"/>
  <c r="G32" i="12" s="1"/>
  <c r="AK10" i="13"/>
  <c r="AK34" i="13" s="1"/>
  <c r="AK10" i="12"/>
  <c r="AK32" i="12" s="1"/>
  <c r="BE10" i="12"/>
  <c r="BE32" i="12" s="1"/>
  <c r="BE10" i="13"/>
  <c r="BE34" i="13" s="1"/>
  <c r="AE10" i="13"/>
  <c r="AE34" i="13" s="1"/>
  <c r="AE10" i="12"/>
  <c r="AE32" i="12" s="1"/>
  <c r="Y10" i="13"/>
  <c r="Y34" i="13" s="1"/>
  <c r="Y10" i="12"/>
  <c r="Y32" i="12" s="1"/>
  <c r="AQ10" i="13"/>
  <c r="AQ34" i="13" s="1"/>
  <c r="AQ10" i="12"/>
  <c r="AQ32" i="12" s="1"/>
  <c r="M38" i="12"/>
  <c r="E38" i="12"/>
  <c r="BA38" i="12" s="1"/>
  <c r="AZ38" i="12"/>
  <c r="BC10" i="13"/>
  <c r="BC34" i="13" s="1"/>
  <c r="BC10" i="12"/>
  <c r="BC32" i="12" s="1"/>
  <c r="BA10" i="12"/>
  <c r="BA32" i="12" s="1"/>
  <c r="BA10" i="13"/>
  <c r="BA34" i="13" s="1"/>
  <c r="E10" i="13"/>
  <c r="E34" i="13" s="1"/>
  <c r="E10" i="12"/>
  <c r="E32" i="12" s="1"/>
  <c r="AC10" i="13"/>
  <c r="AC34" i="13" s="1"/>
  <c r="AC10" i="12"/>
  <c r="AC32" i="12" s="1"/>
  <c r="M40" i="13"/>
  <c r="E40" i="13"/>
  <c r="BA40" i="13" s="1"/>
  <c r="BC38" i="12" l="1"/>
  <c r="BC40" i="13"/>
</calcChain>
</file>

<file path=xl/sharedStrings.xml><?xml version="1.0" encoding="utf-8"?>
<sst xmlns="http://schemas.openxmlformats.org/spreadsheetml/2006/main" count="2353" uniqueCount="538">
  <si>
    <t xml:space="preserve"> TANÓRA-, KREDIT- ÉS VIZSGATERV </t>
  </si>
  <si>
    <t>tantárgy kódja</t>
  </si>
  <si>
    <t>tantárgy jellege</t>
  </si>
  <si>
    <t>tanulmányi terület/tantárgy</t>
  </si>
  <si>
    <t>félév/szemeszter</t>
  </si>
  <si>
    <t>összesen</t>
  </si>
  <si>
    <t>1.</t>
  </si>
  <si>
    <t>2.</t>
  </si>
  <si>
    <t>3.</t>
  </si>
  <si>
    <t>4.</t>
  </si>
  <si>
    <t>5.</t>
  </si>
  <si>
    <t>6.</t>
  </si>
  <si>
    <t>elm.</t>
  </si>
  <si>
    <t>gyak.</t>
  </si>
  <si>
    <t>kredit</t>
  </si>
  <si>
    <t>K</t>
  </si>
  <si>
    <t>Kreditet nem képező tantárgyak</t>
  </si>
  <si>
    <t>x</t>
  </si>
  <si>
    <t>Kreditet nem képező tantárgyak összesen:</t>
  </si>
  <si>
    <t>SZV</t>
  </si>
  <si>
    <t>SZÁMONKÉRÉSEK ÖSSZESÍTŐ</t>
  </si>
  <si>
    <t>Aláírás (A)</t>
  </si>
  <si>
    <t>Beszámoló (B)</t>
  </si>
  <si>
    <t>Alapvizsga (AV)</t>
  </si>
  <si>
    <t>FÉLÉVENKÉNT SZÁMONKÉRÉSEK ÖSSZESEN:</t>
  </si>
  <si>
    <t>heti tanóra</t>
  </si>
  <si>
    <t>félévi tanóra</t>
  </si>
  <si>
    <t>ÖSSZES TANÓRARENDI TANÓRA</t>
  </si>
  <si>
    <t>Szabadon választható 1.</t>
  </si>
  <si>
    <t>Szabadon választható 2.</t>
  </si>
  <si>
    <t>Szabadon választható 3.</t>
  </si>
  <si>
    <t>KV</t>
  </si>
  <si>
    <t>Kollokvium (K)</t>
  </si>
  <si>
    <t>Kollokvium (((zárvizsga tárgy((K(Z)))</t>
  </si>
  <si>
    <t>7.</t>
  </si>
  <si>
    <t>8.</t>
  </si>
  <si>
    <t>számonkérés</t>
  </si>
  <si>
    <t>heti kontaktóra</t>
  </si>
  <si>
    <t>félévi összes</t>
  </si>
  <si>
    <t>összes</t>
  </si>
  <si>
    <t>X</t>
  </si>
  <si>
    <t xml:space="preserve"> SZAKON ÖSSZESEN</t>
  </si>
  <si>
    <t>ÖSSZES TANÓRARENDI KONTAKTÓRA</t>
  </si>
  <si>
    <t>elmélet + gyakorlat heti összes tanóra</t>
  </si>
  <si>
    <t>KR</t>
  </si>
  <si>
    <t xml:space="preserve">számonkérés   </t>
  </si>
  <si>
    <t xml:space="preserve">számonkérés    </t>
  </si>
  <si>
    <t>TÁRGYFELELŐS SZERVEZETI EGYSÉG</t>
  </si>
  <si>
    <t>TÁRGYFELELŐS SZEMÉLY</t>
  </si>
  <si>
    <t>Szabadon választható tantárgyak (lista)</t>
  </si>
  <si>
    <t>Szakirány/specializáció tárgyai</t>
  </si>
  <si>
    <t>Szakirány/specializáció összesen</t>
  </si>
  <si>
    <t>Törzsanyag tárgyai</t>
  </si>
  <si>
    <t>TÖRZSANYAG ÖSSZESEN</t>
  </si>
  <si>
    <t>ÖSSZES TANÓRA</t>
  </si>
  <si>
    <t>Szakdolgozat/Diplomamunka tantárgyak összesen:</t>
  </si>
  <si>
    <t>Szakdolgozat/Diplomamunka tantárgya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</si>
  <si>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</si>
  <si>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</si>
  <si>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</si>
  <si>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</si>
  <si>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Komplex vizsga (KV)</t>
  </si>
  <si>
    <t>Szigorlat (SZG)</t>
  </si>
  <si>
    <t>Zárvizsga tárgy(ZV)</t>
  </si>
  <si>
    <t>Áramlástan és hidraulika</t>
  </si>
  <si>
    <t>Elektrotechnika HT</t>
  </si>
  <si>
    <t>Gépelemek I.</t>
  </si>
  <si>
    <t>Gépjármű típusismeret</t>
  </si>
  <si>
    <t>Szakharcászat</t>
  </si>
  <si>
    <t>Digitális technika HT</t>
  </si>
  <si>
    <t>Gépelemek II.</t>
  </si>
  <si>
    <t>Gyártástechnológia</t>
  </si>
  <si>
    <t>Rendszerben tartás I.</t>
  </si>
  <si>
    <t>Belsőégésű motorok és vezérlésük</t>
  </si>
  <si>
    <t>Harc- és gépjárművek szerkezete I.</t>
  </si>
  <si>
    <t>Üzemanyag ellátó rendszerek L</t>
  </si>
  <si>
    <t>Harc- és gépjárművek szerkezete II.</t>
  </si>
  <si>
    <t>Rendszerben tartás II. L</t>
  </si>
  <si>
    <t>Harcjármű típusismeret</t>
  </si>
  <si>
    <t>ÉÉ</t>
  </si>
  <si>
    <t>Gy</t>
  </si>
  <si>
    <t xml:space="preserve">Statisztika </t>
  </si>
  <si>
    <t>Anyagtudomány</t>
  </si>
  <si>
    <t>Logisztikai támogatás alapjai</t>
  </si>
  <si>
    <t>Üzemfenntartás</t>
  </si>
  <si>
    <t>Logisztikai szakkiképzés módszertana</t>
  </si>
  <si>
    <r>
      <t>Nemzetközi politika és biztonság</t>
    </r>
    <r>
      <rPr>
        <sz val="12"/>
        <color rgb="FFFF0000"/>
        <rFont val="Times New Roman"/>
        <family val="1"/>
        <charset val="238"/>
      </rPr>
      <t xml:space="preserve"> </t>
    </r>
  </si>
  <si>
    <t>Közös közszolgálati gyakorlat</t>
  </si>
  <si>
    <t>Vezetői tréning</t>
  </si>
  <si>
    <t>Matematika előkészítő</t>
  </si>
  <si>
    <t>Lövészfegyver anyagismeret</t>
  </si>
  <si>
    <t>Általános lövegszerkezettan</t>
  </si>
  <si>
    <t>Üzembentartás  FV I.</t>
  </si>
  <si>
    <t>Fegyverzettechnikai biztosítás</t>
  </si>
  <si>
    <t>Üzembentartás FV II.</t>
  </si>
  <si>
    <t>HSN és rakétatechnikai eszközök anyagismerete</t>
  </si>
  <si>
    <t>Szakmai szabályismeret FV</t>
  </si>
  <si>
    <t>ÉÉ(Z)</t>
  </si>
  <si>
    <t>HKHDTA01</t>
  </si>
  <si>
    <t>HKHDTA03</t>
  </si>
  <si>
    <t>HKHDTA08</t>
  </si>
  <si>
    <t>HKHDTA10</t>
  </si>
  <si>
    <t>HKHDTA12</t>
  </si>
  <si>
    <t>HKHDTA13</t>
  </si>
  <si>
    <t>HKHDTA14</t>
  </si>
  <si>
    <t>HKHDTA16</t>
  </si>
  <si>
    <t>HKHDTA17</t>
  </si>
  <si>
    <t>HKHDTA18</t>
  </si>
  <si>
    <t>HKHDTA19</t>
  </si>
  <si>
    <t>HKHDTA22</t>
  </si>
  <si>
    <t>Mechanika LOG 3</t>
  </si>
  <si>
    <t>HK925A151</t>
  </si>
  <si>
    <t>K(Z)</t>
  </si>
  <si>
    <t xml:space="preserve">Matematika HT </t>
  </si>
  <si>
    <t>GYJ</t>
  </si>
  <si>
    <t xml:space="preserve">HKKVKA01 </t>
  </si>
  <si>
    <t>Szociológia</t>
  </si>
  <si>
    <t>HK925A010</t>
  </si>
  <si>
    <t>HK925A110</t>
  </si>
  <si>
    <t>HKHPKA100</t>
  </si>
  <si>
    <t>Közgazdaságtan I.</t>
  </si>
  <si>
    <t>Informatikai alapismeretek</t>
  </si>
  <si>
    <t>HKHFKTA01</t>
  </si>
  <si>
    <t xml:space="preserve">HKKVKA02 </t>
  </si>
  <si>
    <t>HK925A120</t>
  </si>
  <si>
    <t>HKHPKA101</t>
  </si>
  <si>
    <t>Közgazdaságtan II.</t>
  </si>
  <si>
    <t>HKHPKA102</t>
  </si>
  <si>
    <t xml:space="preserve">HKKVKA03 </t>
  </si>
  <si>
    <t>Vezetés- és szervezéselmélet</t>
  </si>
  <si>
    <t>HK925A130</t>
  </si>
  <si>
    <t>Lineáris algebra LOG</t>
  </si>
  <si>
    <t>HKHPKA103</t>
  </si>
  <si>
    <t>Védelemgazdaságtan-BKL</t>
  </si>
  <si>
    <t>HK925A131</t>
  </si>
  <si>
    <t>HKHFKTA03</t>
  </si>
  <si>
    <t>Hadtörténelem</t>
  </si>
  <si>
    <t>HK925A140</t>
  </si>
  <si>
    <t>Döntéselőkészítési módszerek LOG</t>
  </si>
  <si>
    <t>HK925A141</t>
  </si>
  <si>
    <t xml:space="preserve">HKKVKA04 </t>
  </si>
  <si>
    <t>Szabadon választható 4.</t>
  </si>
  <si>
    <t>Szabadon választható 5.</t>
  </si>
  <si>
    <t>Szabadon választható 6.</t>
  </si>
  <si>
    <t>A</t>
  </si>
  <si>
    <t>Szakmai Gyakorlat</t>
  </si>
  <si>
    <t>Dr. Tóth Bence</t>
  </si>
  <si>
    <t>Dr. Gyarmati József</t>
  </si>
  <si>
    <t>Dr. Vég Róbert László</t>
  </si>
  <si>
    <t>Dr. Gávay György Viktor</t>
  </si>
  <si>
    <t>Karbantartás és javításszervezés L</t>
  </si>
  <si>
    <t>HKHDTA06</t>
  </si>
  <si>
    <t>Munkavédelem</t>
  </si>
  <si>
    <t>Anyagismeret</t>
  </si>
  <si>
    <t>Méréstechnika L</t>
  </si>
  <si>
    <t>Javítástechnológia</t>
  </si>
  <si>
    <t>Machine element design</t>
  </si>
  <si>
    <t>Harcjármű fedélzeti rendszerek L</t>
  </si>
  <si>
    <t>Harcjármű vezetés</t>
  </si>
  <si>
    <t>Műszaki kommunikáció L</t>
  </si>
  <si>
    <t>HKHDTA31</t>
  </si>
  <si>
    <t>HKHDTA44</t>
  </si>
  <si>
    <t>Korszerű harc- és gépjárművek a modern kor háborúiban</t>
  </si>
  <si>
    <t>Korszerű lőfegyverek és tüzérség a modern kor háborúiban</t>
  </si>
  <si>
    <t>Korszerű robotok a modern kor háborúiban</t>
  </si>
  <si>
    <t>HKHDTA05</t>
  </si>
  <si>
    <t>HKHDTA32</t>
  </si>
  <si>
    <t>HKHDTA45</t>
  </si>
  <si>
    <t>HKHDTA39</t>
  </si>
  <si>
    <t>HKHDTA33</t>
  </si>
  <si>
    <t>HKHDTA34</t>
  </si>
  <si>
    <t>Szakmai szabályismeret PC</t>
  </si>
  <si>
    <t>HKHDTA15</t>
  </si>
  <si>
    <t>Ballisztikai alapismeretek</t>
  </si>
  <si>
    <t>HKHDTA23</t>
  </si>
  <si>
    <t>Gépjármű villamos berendezések</t>
  </si>
  <si>
    <t>HKHDTA35</t>
  </si>
  <si>
    <t>HKHDTA36</t>
  </si>
  <si>
    <t>Optika</t>
  </si>
  <si>
    <t>Gépjármű diagnosztika L</t>
  </si>
  <si>
    <t>HKHDTA37</t>
  </si>
  <si>
    <t>Lőszer anyagismeret L</t>
  </si>
  <si>
    <t>HKHDTA38</t>
  </si>
  <si>
    <t>HKHDTA40</t>
  </si>
  <si>
    <t>HKHDTA41</t>
  </si>
  <si>
    <t>HKHDTA42</t>
  </si>
  <si>
    <t>HKHDTA43</t>
  </si>
  <si>
    <t>Tamás András</t>
  </si>
  <si>
    <t>Kiss László</t>
  </si>
  <si>
    <t>Alkalmazott katonapszichológia és -pedagógia alapjai</t>
  </si>
  <si>
    <t>HKÖMTA800</t>
  </si>
  <si>
    <t>HKÖMTA611</t>
  </si>
  <si>
    <t>HKHPKA13</t>
  </si>
  <si>
    <t>HKHPKA18</t>
  </si>
  <si>
    <t>HKHPKA19</t>
  </si>
  <si>
    <t>HKHPKA12</t>
  </si>
  <si>
    <t>HKHPKA14</t>
  </si>
  <si>
    <t>HKHPKA16</t>
  </si>
  <si>
    <t>HKHPKA15</t>
  </si>
  <si>
    <t>HK925A194</t>
  </si>
  <si>
    <t>HKHPKA527</t>
  </si>
  <si>
    <t>Számvitel IV. (Pénzügyi számvitel I.)</t>
  </si>
  <si>
    <t>HKHPKA524</t>
  </si>
  <si>
    <t>Pénzügyek II. (Vállalati pénzügyek I.)</t>
  </si>
  <si>
    <t>HKHPKA525</t>
  </si>
  <si>
    <t>Pénzügyek III. (Vállalati pénzügyek II.)</t>
  </si>
  <si>
    <t>HKHPKA528</t>
  </si>
  <si>
    <t>Számvitel V. (Pénzügyi számvitel II.)</t>
  </si>
  <si>
    <t>HKHPKA122</t>
  </si>
  <si>
    <t>Katonai logisztikai informatikai modulok</t>
  </si>
  <si>
    <t>HKHPKA523</t>
  </si>
  <si>
    <t>HKHPKA526</t>
  </si>
  <si>
    <t>Pénzügyek IV. (Adózás, társadalombiztosítás)</t>
  </si>
  <si>
    <t>HKKVKA102</t>
  </si>
  <si>
    <t>HKHPKA500</t>
  </si>
  <si>
    <t>Számvitel I. (Alapok)</t>
  </si>
  <si>
    <t>HKHPKA501</t>
  </si>
  <si>
    <t>Pénzügyek I. (Alapok)</t>
  </si>
  <si>
    <t>HKHPKA104</t>
  </si>
  <si>
    <t>Gazdálkodás és menedzsment</t>
  </si>
  <si>
    <t>HKHPKA503</t>
  </si>
  <si>
    <t>Államháztartási és katonai pénzügyi ismeretek I.</t>
  </si>
  <si>
    <t>Ellátó alegységek vezetése</t>
  </si>
  <si>
    <t>Hadtáp anyagismeret és gyártástechnológia</t>
  </si>
  <si>
    <t>HKHPKA502</t>
  </si>
  <si>
    <t>Pénzügyi gazdasági elemzés</t>
  </si>
  <si>
    <t>HKHPKA106</t>
  </si>
  <si>
    <t>Katonai ellátás- és szolgáltatásmenedzsment</t>
  </si>
  <si>
    <t>HKHPKA107</t>
  </si>
  <si>
    <t>Katonai erőforrás- és környezetgazdaságtan</t>
  </si>
  <si>
    <t>HKHPKA109</t>
  </si>
  <si>
    <t>Hadtáp szaktechnikai eszközök</t>
  </si>
  <si>
    <t>HKHPKA507</t>
  </si>
  <si>
    <t>HKHPKA110</t>
  </si>
  <si>
    <t>Katonai gazdálkodás HA</t>
  </si>
  <si>
    <t>Ruházati ellátás</t>
  </si>
  <si>
    <t>HKHPKA112</t>
  </si>
  <si>
    <t>Üzemanyag ellátás</t>
  </si>
  <si>
    <t>HKHPKA113</t>
  </si>
  <si>
    <t>Élelmezési ellátás</t>
  </si>
  <si>
    <t>HKHPKA114</t>
  </si>
  <si>
    <t>Elhelyezési-, humán- és térképanyag ellátás</t>
  </si>
  <si>
    <t>HKHPKA115</t>
  </si>
  <si>
    <t>Hadtáp szakellenőrzés</t>
  </si>
  <si>
    <t>HKHPKA116</t>
  </si>
  <si>
    <t>NATO informatika</t>
  </si>
  <si>
    <t>HKHPKA117</t>
  </si>
  <si>
    <t>Beszerzési ismeretek</t>
  </si>
  <si>
    <t>Katonai illetmények és járandóságok</t>
  </si>
  <si>
    <t>Katonai pénzügyi ellátás I.</t>
  </si>
  <si>
    <t>HKHPKA508</t>
  </si>
  <si>
    <t>Számvitel II. (Költségvetési számvitel I.)</t>
  </si>
  <si>
    <t>HKHPKA511</t>
  </si>
  <si>
    <t>Pénzügyi-gazdasági ellenőrzés alapjai</t>
  </si>
  <si>
    <t>Adózás</t>
  </si>
  <si>
    <t>HKHPKA504</t>
  </si>
  <si>
    <t>Államháztartási és katonai pénzügyi ismeretek II.</t>
  </si>
  <si>
    <t>HKHPKA506</t>
  </si>
  <si>
    <t>Katonai pénzügyi ellátás II.</t>
  </si>
  <si>
    <t>HKHPKA509</t>
  </si>
  <si>
    <t>Számvitel III. (Költségvetési számvitel II.)</t>
  </si>
  <si>
    <t>HKHPKA514</t>
  </si>
  <si>
    <t>Költségvetési elemzés-ellenőrzés</t>
  </si>
  <si>
    <t>HKHPKA515</t>
  </si>
  <si>
    <t>Az MH készenléti fokozatainak pénzügyi biztosítása</t>
  </si>
  <si>
    <t>HKHPKA516</t>
  </si>
  <si>
    <t>Szakellenőrzés</t>
  </si>
  <si>
    <t>HKHPKA517</t>
  </si>
  <si>
    <t>Katonai pénzügyi informatika</t>
  </si>
  <si>
    <t>Világgazdaság rendszerének működési alapjai</t>
  </si>
  <si>
    <t>HKHPKA124</t>
  </si>
  <si>
    <t>HKISZLA314</t>
  </si>
  <si>
    <t>Vállalati információs rendszerek</t>
  </si>
  <si>
    <t>HKHPKA510</t>
  </si>
  <si>
    <t>Hadtáp, Pénzügyi és Katonai Közlekedési Tanszék</t>
  </si>
  <si>
    <t>Dr. Fülöp Katalin</t>
  </si>
  <si>
    <t>Dr. Szászi Gábor</t>
  </si>
  <si>
    <t>Győrfyné Dr. Kukoda Andrea</t>
  </si>
  <si>
    <t>Dr. Taksás Balázs</t>
  </si>
  <si>
    <t>Természettudományi Tanszék</t>
  </si>
  <si>
    <t>Katonai Vezetéstudományi és Közismereti Tanszék</t>
  </si>
  <si>
    <t>Dr. Hegedűs Henrik</t>
  </si>
  <si>
    <t>Dr. Pap Andrea</t>
  </si>
  <si>
    <t>Szajkó Gyula</t>
  </si>
  <si>
    <t>Dr. Kenessei Zsolt</t>
  </si>
  <si>
    <t>Dr. Kiss Gabriella</t>
  </si>
  <si>
    <t>Idegennyelvi és Szaknyelvi Lektorátus</t>
  </si>
  <si>
    <t>Dr. Venekei József</t>
  </si>
  <si>
    <t>Baranyi László</t>
  </si>
  <si>
    <t>Dr. habil. Nyikos Györgyi</t>
  </si>
  <si>
    <t>Dr. Sári Gábor</t>
  </si>
  <si>
    <t>Dr. Hutkai Zsuzsanna</t>
  </si>
  <si>
    <t>Dr. Derzsényi Attila</t>
  </si>
  <si>
    <t>Dr. Szabó Ildikó</t>
  </si>
  <si>
    <t>Dr. Gregóczky Etelka</t>
  </si>
  <si>
    <t>Dr. Pohl Árpád</t>
  </si>
  <si>
    <t>Dr. Boldizsár Gábor</t>
  </si>
  <si>
    <t>Társadalombiztosítás</t>
  </si>
  <si>
    <t>HKHPKA513</t>
  </si>
  <si>
    <t>HKHPKA529</t>
  </si>
  <si>
    <t>Katonai alapfelkészítés</t>
  </si>
  <si>
    <t>Dr. Fábos Róbert</t>
  </si>
  <si>
    <t>Szakdolgozat védés KÖ</t>
  </si>
  <si>
    <t>HKHPKA398</t>
  </si>
  <si>
    <t>Záróvizsga KÖ</t>
  </si>
  <si>
    <t>HKHPKA399</t>
  </si>
  <si>
    <t>Szállító alegységek vezetése II.</t>
  </si>
  <si>
    <t>HKHPKA322</t>
  </si>
  <si>
    <t>Katonai szállításszervezés III.</t>
  </si>
  <si>
    <t xml:space="preserve">Közlekedési-szállító alegységek műveleti alkalmazása II. </t>
  </si>
  <si>
    <t>HKHPKA320</t>
  </si>
  <si>
    <t>Katonai gazdálkodás KÖ</t>
  </si>
  <si>
    <t>HKHPKA319</t>
  </si>
  <si>
    <t>Katonai szállításszervezés II.</t>
  </si>
  <si>
    <t>HKHPKA318</t>
  </si>
  <si>
    <t>Közlekedésgazdaságtan</t>
  </si>
  <si>
    <t>HKHPKA317</t>
  </si>
  <si>
    <t>Szállító alegységek vezetése I.</t>
  </si>
  <si>
    <t>HKHPKA316</t>
  </si>
  <si>
    <t>Közlekedési-szállító alegységek műveleti alkalmazása I.</t>
  </si>
  <si>
    <t>HKHPKA315</t>
  </si>
  <si>
    <t>Közlekedési rendszer védelmi felkészítése</t>
  </si>
  <si>
    <t>HKHPKA314</t>
  </si>
  <si>
    <t>Katonai közlekedési informatika</t>
  </si>
  <si>
    <t>HKHPKA313</t>
  </si>
  <si>
    <t>Katonai szállításszervezés I.</t>
  </si>
  <si>
    <t>HKHPKA312</t>
  </si>
  <si>
    <t>Közlekedési folyamatok szabályozási rendszere II.</t>
  </si>
  <si>
    <t>HKHPKA311</t>
  </si>
  <si>
    <t>Katonai szállító járművek II.</t>
  </si>
  <si>
    <t>HKHPKA310</t>
  </si>
  <si>
    <t>Katonai közlekedés üzemtana</t>
  </si>
  <si>
    <t>HKHPKA309</t>
  </si>
  <si>
    <t>Szállítási technológiák</t>
  </si>
  <si>
    <t>HKHPKA308</t>
  </si>
  <si>
    <t>Közlekedési technika</t>
  </si>
  <si>
    <t>HKHPKA307</t>
  </si>
  <si>
    <t>Siposné Prof. Dr. Kecskeméti Klára</t>
  </si>
  <si>
    <t>Közlekedési hálózatok</t>
  </si>
  <si>
    <t>HKHPKA306</t>
  </si>
  <si>
    <t>Katonai szállító járművek I.</t>
  </si>
  <si>
    <t>Közlekedési folyamatok szabályozási rendszere I.</t>
  </si>
  <si>
    <t>Teljes idejű képzésben, nappali munkarend szerint tanuló hallgatók részére</t>
  </si>
  <si>
    <t>érvényes 2020/2021-es tanévtől felmenő rendszerben.</t>
  </si>
  <si>
    <t>KATONAI KÖZLEKEDÉSI SPECIALIZÁCIÓ</t>
  </si>
  <si>
    <t>HKHPKA380</t>
  </si>
  <si>
    <t xml:space="preserve">Közlekedésbiztonság </t>
  </si>
  <si>
    <t>HKHPKA381</t>
  </si>
  <si>
    <t>Fenntarthatóság a katonai logisztikában</t>
  </si>
  <si>
    <t>Nyitrai Mihály</t>
  </si>
  <si>
    <t>HKHPKA382</t>
  </si>
  <si>
    <t xml:space="preserve">Közlekedéspolitika </t>
  </si>
  <si>
    <t>HKHPKA383</t>
  </si>
  <si>
    <t>Intelligens közlekedési rendszer</t>
  </si>
  <si>
    <t>HKHPKA384</t>
  </si>
  <si>
    <t>Logisztikai műveletek tervezése</t>
  </si>
  <si>
    <t>HKHPKA385</t>
  </si>
  <si>
    <t>NATO informatikai rendszerek</t>
  </si>
  <si>
    <t>Dr. Nagy Imre</t>
  </si>
  <si>
    <t>Dr. Horváth István</t>
  </si>
  <si>
    <t>Mechanika LOG 2</t>
  </si>
  <si>
    <t>Mechanika LOG 1</t>
  </si>
  <si>
    <t>Matematika LOG 2</t>
  </si>
  <si>
    <t>Matematika LOG 1</t>
  </si>
  <si>
    <t>Valószínűségszámítás LOG</t>
  </si>
  <si>
    <t>HK925A190</t>
  </si>
  <si>
    <t>Döntéselőkészítés matematikai alapjai LOG</t>
  </si>
  <si>
    <t>HK925A191</t>
  </si>
  <si>
    <t>Mathematical Fundamentals of Decision Theory LOG</t>
  </si>
  <si>
    <t>HK925A192</t>
  </si>
  <si>
    <t>Számítógépes vizualizáció és problémamegoldás LOG</t>
  </si>
  <si>
    <t>HK925A193</t>
  </si>
  <si>
    <t>Computer visualisation and problem solving LOG</t>
  </si>
  <si>
    <t>HK925A195</t>
  </si>
  <si>
    <t>Probability theory LOG</t>
  </si>
  <si>
    <t>Informatikai Tanszék</t>
  </si>
  <si>
    <t>Dr. Négyesi Imre</t>
  </si>
  <si>
    <t>KATONAI PÉNZÜGYI SPECIALIZÁCIÓ</t>
  </si>
  <si>
    <t>KATONAI LOGISZTIKA ALAPKÉPZÉSI SZAK</t>
  </si>
  <si>
    <t>Záróvizsga PÜ</t>
  </si>
  <si>
    <t>Szakdolgozat védés PÜ</t>
  </si>
  <si>
    <t>HADTÁP SPECIALIZÁCIÓ</t>
  </si>
  <si>
    <t>Záróvizsga HA</t>
  </si>
  <si>
    <t>Szakdolgozat védés HA</t>
  </si>
  <si>
    <t>HADITECHNIKAI SPECIALIZÁCIÓ (páncélos- és gépjárműtechnikai modul)</t>
  </si>
  <si>
    <t>HADITECHNIKAI SPECIALIZÁCIÓ (fegyverzettechnikai modul)</t>
  </si>
  <si>
    <t>Haditechnikai Tanszék</t>
  </si>
  <si>
    <t>HKHPKA121</t>
  </si>
  <si>
    <t>HKHPKA120</t>
  </si>
  <si>
    <t>HKHPKA521</t>
  </si>
  <si>
    <t>HKHPKA520</t>
  </si>
  <si>
    <t>HKHPKA20</t>
  </si>
  <si>
    <t>HKHPKA724</t>
  </si>
  <si>
    <t>Basic knowledge of world economic system</t>
  </si>
  <si>
    <t>HKHPKA703</t>
  </si>
  <si>
    <t>Defense Economics</t>
  </si>
  <si>
    <t>HKHPKA701</t>
  </si>
  <si>
    <t>Basics of Finance</t>
  </si>
  <si>
    <t xml:space="preserve">Dr. Prókainé dr. Kovács Tímea </t>
  </si>
  <si>
    <t>Katonai Testnevelési és Sportközpont</t>
  </si>
  <si>
    <t>Molnár Imre</t>
  </si>
  <si>
    <t>Összhaderőnemi Műveleti Tanszék</t>
  </si>
  <si>
    <t>Dr. Szabó László István</t>
  </si>
  <si>
    <t>Államtudomámyi és Nemzetközi Tanulmányok Kar</t>
  </si>
  <si>
    <t>Dr. Hörcher Ferenc</t>
  </si>
  <si>
    <t xml:space="preserve">Dr. Hatos Pál </t>
  </si>
  <si>
    <t xml:space="preserve">Dr. Boda Mihály </t>
  </si>
  <si>
    <t>Hadtörténelmi, Filozófiai és Kultúrtörténeti Tanszék</t>
  </si>
  <si>
    <t>Nemzetközi Biztonsági Tanulmányok Tanszék</t>
  </si>
  <si>
    <t xml:space="preserve">Dr. Remek Éva </t>
  </si>
  <si>
    <t>Rendészettudományi Kar, Rendészeti Vezetéstudományi Tanszék</t>
  </si>
  <si>
    <t>Dr. Kovács Gábor</t>
  </si>
  <si>
    <t>NKE HHK Katonai Vezetéstudományi és Közismereti Tanszék</t>
  </si>
  <si>
    <t>Dr. Újházy László</t>
  </si>
  <si>
    <t>Dr. Négyesi Lajos</t>
  </si>
  <si>
    <t>NKE HHK Honvédelmi Jogi és Igazgatási Tanszék</t>
  </si>
  <si>
    <t xml:space="preserve">Dr. Petruska Ferenc </t>
  </si>
  <si>
    <t xml:space="preserve">Magyar István </t>
  </si>
  <si>
    <t>Dr. Kenesi Zsolt</t>
  </si>
  <si>
    <t>Lövészzászlóalj műveleteinek logisztikai támogatása I.</t>
  </si>
  <si>
    <t>Lövészzászlóalj műveleteinek logisztikai támogatása II.</t>
  </si>
  <si>
    <t>Lövészdandár logisztikai támogatásának alapjai</t>
  </si>
  <si>
    <t>GYJ(Z)</t>
  </si>
  <si>
    <t>Gazdasági- és pénzügyi jog alapjai</t>
  </si>
  <si>
    <t>Záróvizsga Pc</t>
  </si>
  <si>
    <t>Szakdolgozat védés Pc</t>
  </si>
  <si>
    <t>HKHDTA102</t>
  </si>
  <si>
    <t>HKHDTA103</t>
  </si>
  <si>
    <t>Záróvizsga Fe</t>
  </si>
  <si>
    <t>Szakdolgozat védés Fe</t>
  </si>
  <si>
    <t>HKHDTA104</t>
  </si>
  <si>
    <t>HKHDTA105</t>
  </si>
  <si>
    <t xml:space="preserve">Prof. Dr. Csikány Tamás </t>
  </si>
  <si>
    <t>HKHFKTA08</t>
  </si>
  <si>
    <t>Ludovika Szabadegyetem</t>
  </si>
  <si>
    <t>Humán-erőforrás menedzsment</t>
  </si>
  <si>
    <t>HKHPKA713</t>
  </si>
  <si>
    <t>Military Logistics</t>
  </si>
  <si>
    <t>HKHDTA24</t>
  </si>
  <si>
    <t>HKHDTA25</t>
  </si>
  <si>
    <t>HKHDTA26</t>
  </si>
  <si>
    <t>HKHDTA27</t>
  </si>
  <si>
    <t>HKHDTA30</t>
  </si>
  <si>
    <t>Korszerű repülőgépek a modern kor háborúiban</t>
  </si>
  <si>
    <t>Dr. Ujházy László</t>
  </si>
  <si>
    <t>Dr. Szelei Ildikó</t>
  </si>
  <si>
    <t>ÁAÖKTV31</t>
  </si>
  <si>
    <t>Alkotmányjog és a modern világ kihívásai</t>
  </si>
  <si>
    <t>Dr. Halász Iván</t>
  </si>
  <si>
    <t>NKE ÁNTK, Alkotmányjogi és Összehasonlító Közjogi Tanszék</t>
  </si>
  <si>
    <t>Szakmai idegennyelv (Logisztika)</t>
  </si>
  <si>
    <t>Szakmai angol STANAG 3</t>
  </si>
  <si>
    <t>HKISZLA311</t>
  </si>
  <si>
    <t>HKISZLA313</t>
  </si>
  <si>
    <t xml:space="preserve">Francia középfokú kommunikációs készség fejlesztése </t>
  </si>
  <si>
    <t>HKISZLA312</t>
  </si>
  <si>
    <t xml:space="preserve">Német középfokú kommunikációs készség fejlesztése </t>
  </si>
  <si>
    <t>Katonai testnevelés II.</t>
  </si>
  <si>
    <t>Katonai testnevelés III.</t>
  </si>
  <si>
    <t>Katonai testnevelés IV.</t>
  </si>
  <si>
    <t>Katonai testnevelés V.</t>
  </si>
  <si>
    <t>Katonai testnevelés VI.</t>
  </si>
  <si>
    <t>Katonai testnevelés VII.</t>
  </si>
  <si>
    <t>HNBTTB03</t>
  </si>
  <si>
    <t>Költségvetési számvitel</t>
  </si>
  <si>
    <t>HKINFB111</t>
  </si>
  <si>
    <t>RRVTB06</t>
  </si>
  <si>
    <t>HKHDTA51</t>
  </si>
  <si>
    <t>HKHDTA50</t>
  </si>
  <si>
    <t>HKHDTA53</t>
  </si>
  <si>
    <t>HKHDTA52</t>
  </si>
  <si>
    <t>HKHPKA125</t>
  </si>
  <si>
    <t>HKHPKA126</t>
  </si>
  <si>
    <t>HKHPKA324</t>
  </si>
  <si>
    <t>HKHPKA323</t>
  </si>
  <si>
    <t>HKHPKA530</t>
  </si>
  <si>
    <t>HKHPKA531</t>
  </si>
  <si>
    <t>STANAG 2 nyelvvizsga kritérium</t>
  </si>
  <si>
    <t>HKISZLA118</t>
  </si>
  <si>
    <t>HKISZLA113</t>
  </si>
  <si>
    <t>Szakmai Angol 3 (Katonai)</t>
  </si>
  <si>
    <t>Szakmai Angol 4 (Katonai)</t>
  </si>
  <si>
    <t>Szakmai Angol 5 (Katonai)</t>
  </si>
  <si>
    <t>HKISZLA114</t>
  </si>
  <si>
    <t>HKISZLA115</t>
  </si>
  <si>
    <t>Szakmai Angol 2 (Katonai)</t>
  </si>
  <si>
    <r>
      <t xml:space="preserve">érvényes 2023/2024-es tanévtől </t>
    </r>
    <r>
      <rPr>
        <b/>
        <sz val="18"/>
        <rFont val="Arial Narrow"/>
        <family val="2"/>
        <charset val="238"/>
      </rPr>
      <t>felmenő rendszerben.</t>
    </r>
  </si>
  <si>
    <t xml:space="preserve">Magyarország stratégiai dimenziói a múltban és ma </t>
  </si>
  <si>
    <t>HKÖMTA901</t>
  </si>
  <si>
    <t>HKÖMTA902</t>
  </si>
  <si>
    <t>Egységes Gyalogostiszti felkészítés I.</t>
  </si>
  <si>
    <t>HKÖMTA903</t>
  </si>
  <si>
    <t>Egységes Gyalogostiszti felkészítés II.</t>
  </si>
  <si>
    <t>HKÖMTA904</t>
  </si>
  <si>
    <t>Egységes Gyalogostiszti felkészítés III.</t>
  </si>
  <si>
    <t>HKTSKA12</t>
  </si>
  <si>
    <t>HKTSKA13</t>
  </si>
  <si>
    <t>HKTSKA14</t>
  </si>
  <si>
    <t>HKTSKA15</t>
  </si>
  <si>
    <t>HKTSKA16</t>
  </si>
  <si>
    <t>HKTSKA17</t>
  </si>
  <si>
    <t>HKTSKA18</t>
  </si>
  <si>
    <t xml:space="preserve">Civilizációnk kihívásai </t>
  </si>
  <si>
    <t>HKHATA901</t>
  </si>
  <si>
    <t>Védelem és közszolgálat</t>
  </si>
  <si>
    <t>Katonai etika és személyközi kommuikáció</t>
  </si>
  <si>
    <t>Gyalogos Lövész alapozó felkészítés</t>
  </si>
  <si>
    <t>HKISZLA112</t>
  </si>
  <si>
    <t>Katonai Testnevelés VIII.</t>
  </si>
  <si>
    <t xml:space="preserve">Csapatgyakoroltatás 1. </t>
  </si>
  <si>
    <t>Csapatgyakoroltatás 2.</t>
  </si>
  <si>
    <t>Szakdolgozat készítés</t>
  </si>
  <si>
    <t>Alapkiképzés módszertana</t>
  </si>
  <si>
    <t>HKHPKA326</t>
  </si>
  <si>
    <t>A logisztika alapjai</t>
  </si>
  <si>
    <t>ÁÁJTB06</t>
  </si>
  <si>
    <t>Nemzetközi feladatok pénzügyi biztosítása</t>
  </si>
  <si>
    <t>HKHPKA532</t>
  </si>
  <si>
    <t xml:space="preserve">HKHPKA327 </t>
  </si>
  <si>
    <t>Anyagmozgatás-raktározás-csomagolás</t>
  </si>
  <si>
    <t xml:space="preserve">Katonai szállítások alapjai </t>
  </si>
  <si>
    <t>HKHPKA328</t>
  </si>
  <si>
    <t xml:space="preserve">Békefenntartói ismeretek </t>
  </si>
  <si>
    <t xml:space="preserve">HKHPKA27 </t>
  </si>
  <si>
    <t>HKHPKA28</t>
  </si>
  <si>
    <t xml:space="preserve">Multinational Solutions in Support to Operations </t>
  </si>
  <si>
    <t>HKHPKA714</t>
  </si>
  <si>
    <t>Gulyás György</t>
  </si>
  <si>
    <t xml:space="preserve">Hadijog és honvédelmi jog   </t>
  </si>
  <si>
    <t xml:space="preserve">HKHJITA084  </t>
  </si>
  <si>
    <t>ÁÁJTB05</t>
  </si>
  <si>
    <t>HKHPKA127</t>
  </si>
  <si>
    <t>HKHPKA325</t>
  </si>
  <si>
    <t>Dr. zentai Károly</t>
  </si>
  <si>
    <t>HKHDTA56</t>
  </si>
  <si>
    <t>HKHDTA57</t>
  </si>
  <si>
    <t>HKHDTA54</t>
  </si>
  <si>
    <t>HKHDTA55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</si>
</sst>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\-??\ _F_t_-;_-@_-"/>
    <numFmt numFmtId="165" formatCode="_-* #,##0\ _F_t_-;\-* #,##0\ _F_t_-;_-* \-??\ _F_t_-;_-@_-"/>
  </numFmts>
  <fonts count="61" x14ac:knownFonts="1"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 Narrow"/>
      <family val="2"/>
      <charset val="238"/>
    </font>
    <font>
      <b/>
      <sz val="18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name val="Arial CE"/>
      <family val="2"/>
      <charset val="238"/>
    </font>
    <font>
      <sz val="13"/>
      <name val="Arial CE"/>
      <family val="2"/>
      <charset val="238"/>
    </font>
    <font>
      <sz val="11"/>
      <name val="Arial Narrow"/>
      <family val="2"/>
      <charset val="238"/>
    </font>
    <font>
      <sz val="14"/>
      <name val="Arial Narrow"/>
      <family val="2"/>
      <charset val="238"/>
    </font>
    <font>
      <sz val="14"/>
      <name val="Arial CE"/>
      <family val="2"/>
      <charset val="238"/>
    </font>
    <font>
      <sz val="10"/>
      <name val="Arial Narrow"/>
      <family val="2"/>
      <charset val="238"/>
    </font>
    <font>
      <sz val="10"/>
      <color rgb="FFFF0000"/>
      <name val="Arial CE"/>
      <family val="2"/>
      <charset val="238"/>
    </font>
    <font>
      <sz val="10"/>
      <name val="Arial CE"/>
      <charset val="238"/>
    </font>
    <font>
      <sz val="11"/>
      <name val="Arial CE"/>
      <charset val="238"/>
    </font>
    <font>
      <b/>
      <i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3"/>
      <name val="Arial CE"/>
      <charset val="238"/>
    </font>
    <font>
      <b/>
      <i/>
      <sz val="11"/>
      <name val="Arial Narrow"/>
      <family val="2"/>
      <charset val="238"/>
    </font>
    <font>
      <b/>
      <i/>
      <sz val="10"/>
      <name val="Arial Narrow"/>
      <family val="2"/>
      <charset val="238"/>
    </font>
    <font>
      <sz val="12"/>
      <color rgb="FF00B050"/>
      <name val="Arial Narrow"/>
      <family val="2"/>
      <charset val="238"/>
    </font>
    <font>
      <sz val="10"/>
      <color rgb="FF00B050"/>
      <name val="Arial CE"/>
      <charset val="238"/>
    </font>
    <font>
      <b/>
      <sz val="10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name val="Calibri"/>
      <family val="2"/>
      <charset val="238"/>
      <scheme val="minor"/>
    </font>
    <font>
      <sz val="12"/>
      <color rgb="FFFF0000"/>
      <name val="Arial Narrow"/>
      <family val="2"/>
      <charset val="238"/>
    </font>
    <font>
      <i/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0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rgb="FFFF000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41"/>
      </patternFill>
    </fill>
  </fills>
  <borders count="1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</borders>
  <cellStyleXfs count="5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7" borderId="1" applyNumberFormat="0" applyAlignment="0" applyProtection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164" fontId="35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35" fillId="17" borderId="7" applyNumberFormat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5" fillId="4" borderId="0" applyNumberFormat="0" applyBorder="0" applyAlignment="0" applyProtection="0"/>
    <xf numFmtId="0" fontId="16" fillId="22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/>
    <xf numFmtId="0" fontId="18" fillId="0" borderId="0"/>
    <xf numFmtId="0" fontId="22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23" borderId="0" applyNumberFormat="0" applyBorder="0" applyAlignment="0" applyProtection="0"/>
    <xf numFmtId="0" fontId="21" fillId="22" borderId="1" applyNumberFormat="0" applyAlignment="0" applyProtection="0"/>
    <xf numFmtId="9" fontId="35" fillId="0" borderId="0" applyFill="0" applyBorder="0" applyAlignment="0" applyProtection="0"/>
    <xf numFmtId="0" fontId="37" fillId="0" borderId="0"/>
    <xf numFmtId="0" fontId="4" fillId="0" borderId="0"/>
    <xf numFmtId="0" fontId="3" fillId="0" borderId="0"/>
    <xf numFmtId="0" fontId="40" fillId="0" borderId="0"/>
    <xf numFmtId="0" fontId="35" fillId="0" borderId="0"/>
    <xf numFmtId="0" fontId="2" fillId="0" borderId="0"/>
    <xf numFmtId="0" fontId="1" fillId="0" borderId="0"/>
  </cellStyleXfs>
  <cellXfs count="499">
    <xf numFmtId="0" fontId="0" fillId="0" borderId="0" xfId="0"/>
    <xf numFmtId="0" fontId="23" fillId="0" borderId="0" xfId="40" applyFont="1" applyAlignment="1">
      <alignment horizontal="left"/>
    </xf>
    <xf numFmtId="0" fontId="18" fillId="0" borderId="0" xfId="40"/>
    <xf numFmtId="0" fontId="28" fillId="4" borderId="12" xfId="40" applyFont="1" applyFill="1" applyBorder="1" applyAlignment="1" applyProtection="1">
      <alignment horizontal="center"/>
    </xf>
    <xf numFmtId="0" fontId="29" fillId="4" borderId="13" xfId="40" applyFont="1" applyFill="1" applyBorder="1" applyProtection="1"/>
    <xf numFmtId="0" fontId="31" fillId="0" borderId="0" xfId="40" applyFont="1"/>
    <xf numFmtId="1" fontId="23" fillId="4" borderId="19" xfId="40" applyNumberFormat="1" applyFont="1" applyFill="1" applyBorder="1" applyAlignment="1" applyProtection="1">
      <alignment horizontal="center"/>
    </xf>
    <xf numFmtId="1" fontId="23" fillId="4" borderId="16" xfId="40" applyNumberFormat="1" applyFont="1" applyFill="1" applyBorder="1" applyAlignment="1" applyProtection="1">
      <alignment horizontal="center"/>
    </xf>
    <xf numFmtId="1" fontId="23" fillId="4" borderId="17" xfId="40" applyNumberFormat="1" applyFont="1" applyFill="1" applyBorder="1" applyAlignment="1" applyProtection="1">
      <alignment horizontal="center"/>
    </xf>
    <xf numFmtId="1" fontId="23" fillId="4" borderId="21" xfId="40" applyNumberFormat="1" applyFont="1" applyFill="1" applyBorder="1" applyAlignment="1" applyProtection="1">
      <alignment horizontal="center" vertical="center" shrinkToFit="1"/>
    </xf>
    <xf numFmtId="0" fontId="29" fillId="4" borderId="23" xfId="40" applyFont="1" applyFill="1" applyBorder="1" applyAlignment="1" applyProtection="1">
      <alignment horizontal="left"/>
    </xf>
    <xf numFmtId="0" fontId="29" fillId="4" borderId="10" xfId="40" applyFont="1" applyFill="1" applyBorder="1" applyProtection="1"/>
    <xf numFmtId="0" fontId="25" fillId="4" borderId="25" xfId="40" applyFont="1" applyFill="1" applyBorder="1" applyAlignment="1" applyProtection="1">
      <alignment horizontal="center"/>
    </xf>
    <xf numFmtId="0" fontId="32" fillId="4" borderId="26" xfId="40" applyFont="1" applyFill="1" applyBorder="1" applyProtection="1"/>
    <xf numFmtId="0" fontId="25" fillId="4" borderId="0" xfId="40" applyFont="1" applyFill="1" applyBorder="1" applyAlignment="1" applyProtection="1">
      <alignment horizontal="center"/>
    </xf>
    <xf numFmtId="0" fontId="32" fillId="4" borderId="19" xfId="40" applyFont="1" applyFill="1" applyBorder="1" applyAlignment="1" applyProtection="1">
      <alignment horizontal="center"/>
    </xf>
    <xf numFmtId="1" fontId="23" fillId="4" borderId="34" xfId="40" applyNumberFormat="1" applyFont="1" applyFill="1" applyBorder="1" applyAlignment="1" applyProtection="1">
      <alignment horizontal="center"/>
    </xf>
    <xf numFmtId="1" fontId="23" fillId="4" borderId="35" xfId="40" applyNumberFormat="1" applyFont="1" applyFill="1" applyBorder="1" applyAlignment="1" applyProtection="1">
      <alignment horizontal="center"/>
    </xf>
    <xf numFmtId="0" fontId="32" fillId="4" borderId="34" xfId="40" applyFont="1" applyFill="1" applyBorder="1" applyAlignment="1" applyProtection="1">
      <alignment horizontal="center"/>
    </xf>
    <xf numFmtId="0" fontId="23" fillId="4" borderId="36" xfId="40" applyFont="1" applyFill="1" applyBorder="1" applyAlignment="1" applyProtection="1">
      <alignment horizontal="left" vertical="center" wrapText="1"/>
    </xf>
    <xf numFmtId="0" fontId="23" fillId="4" borderId="37" xfId="40" applyFont="1" applyFill="1" applyBorder="1" applyAlignment="1" applyProtection="1">
      <alignment horizontal="center"/>
    </xf>
    <xf numFmtId="0" fontId="25" fillId="4" borderId="38" xfId="40" applyFont="1" applyFill="1" applyBorder="1" applyAlignment="1" applyProtection="1">
      <alignment horizontal="center"/>
    </xf>
    <xf numFmtId="1" fontId="25" fillId="4" borderId="37" xfId="40" applyNumberFormat="1" applyFont="1" applyFill="1" applyBorder="1" applyAlignment="1" applyProtection="1">
      <alignment horizontal="center"/>
    </xf>
    <xf numFmtId="0" fontId="33" fillId="24" borderId="36" xfId="40" applyFont="1" applyFill="1" applyBorder="1" applyAlignment="1" applyProtection="1">
      <alignment horizontal="left" vertical="center" wrapText="1"/>
    </xf>
    <xf numFmtId="0" fontId="33" fillId="24" borderId="37" xfId="40" applyFont="1" applyFill="1" applyBorder="1" applyAlignment="1" applyProtection="1">
      <alignment horizontal="center"/>
    </xf>
    <xf numFmtId="0" fontId="34" fillId="0" borderId="0" xfId="40" applyFont="1"/>
    <xf numFmtId="0" fontId="18" fillId="0" borderId="0" xfId="40" applyBorder="1"/>
    <xf numFmtId="0" fontId="32" fillId="4" borderId="47" xfId="40" applyFont="1" applyFill="1" applyBorder="1" applyAlignment="1" applyProtection="1">
      <alignment horizontal="center"/>
    </xf>
    <xf numFmtId="0" fontId="23" fillId="4" borderId="47" xfId="40" applyFont="1" applyFill="1" applyBorder="1" applyProtection="1"/>
    <xf numFmtId="0" fontId="23" fillId="4" borderId="16" xfId="40" applyFont="1" applyFill="1" applyBorder="1" applyAlignment="1" applyProtection="1">
      <alignment horizontal="center"/>
    </xf>
    <xf numFmtId="0" fontId="23" fillId="4" borderId="19" xfId="40" applyFont="1" applyFill="1" applyBorder="1" applyProtection="1"/>
    <xf numFmtId="1" fontId="23" fillId="4" borderId="22" xfId="40" applyNumberFormat="1" applyFont="1" applyFill="1" applyBorder="1" applyAlignment="1" applyProtection="1">
      <alignment horizontal="center"/>
    </xf>
    <xf numFmtId="1" fontId="23" fillId="4" borderId="51" xfId="40" applyNumberFormat="1" applyFont="1" applyFill="1" applyBorder="1" applyAlignment="1" applyProtection="1">
      <alignment horizontal="center"/>
    </xf>
    <xf numFmtId="1" fontId="23" fillId="4" borderId="18" xfId="40" applyNumberFormat="1" applyFont="1" applyFill="1" applyBorder="1" applyAlignment="1" applyProtection="1">
      <alignment horizontal="center"/>
    </xf>
    <xf numFmtId="1" fontId="23" fillId="4" borderId="52" xfId="40" applyNumberFormat="1" applyFont="1" applyFill="1" applyBorder="1" applyAlignment="1" applyProtection="1">
      <alignment horizontal="center"/>
    </xf>
    <xf numFmtId="0" fontId="23" fillId="4" borderId="16" xfId="40" applyFont="1" applyFill="1" applyBorder="1" applyAlignment="1" applyProtection="1">
      <alignment horizontal="left"/>
    </xf>
    <xf numFmtId="0" fontId="30" fillId="4" borderId="19" xfId="40" applyFont="1" applyFill="1" applyBorder="1" applyProtection="1"/>
    <xf numFmtId="0" fontId="23" fillId="4" borderId="33" xfId="40" applyFont="1" applyFill="1" applyBorder="1" applyAlignment="1" applyProtection="1">
      <alignment horizontal="left"/>
    </xf>
    <xf numFmtId="0" fontId="23" fillId="4" borderId="34" xfId="40" applyFont="1" applyFill="1" applyBorder="1" applyProtection="1"/>
    <xf numFmtId="1" fontId="23" fillId="4" borderId="53" xfId="40" applyNumberFormat="1" applyFont="1" applyFill="1" applyBorder="1" applyAlignment="1" applyProtection="1">
      <alignment horizontal="center"/>
    </xf>
    <xf numFmtId="1" fontId="23" fillId="4" borderId="29" xfId="40" applyNumberFormat="1" applyFont="1" applyFill="1" applyBorder="1" applyAlignment="1" applyProtection="1">
      <alignment horizontal="center"/>
    </xf>
    <xf numFmtId="0" fontId="23" fillId="4" borderId="54" xfId="40" applyFont="1" applyFill="1" applyBorder="1" applyAlignment="1" applyProtection="1">
      <alignment horizontal="left"/>
    </xf>
    <xf numFmtId="1" fontId="23" fillId="4" borderId="48" xfId="40" applyNumberFormat="1" applyFont="1" applyFill="1" applyBorder="1" applyAlignment="1" applyProtection="1">
      <alignment horizontal="center"/>
    </xf>
    <xf numFmtId="1" fontId="23" fillId="4" borderId="55" xfId="40" applyNumberFormat="1" applyFont="1" applyFill="1" applyBorder="1" applyAlignment="1" applyProtection="1">
      <alignment horizontal="center"/>
    </xf>
    <xf numFmtId="1" fontId="23" fillId="4" borderId="56" xfId="40" applyNumberFormat="1" applyFont="1" applyFill="1" applyBorder="1" applyAlignment="1" applyProtection="1">
      <alignment horizontal="center"/>
    </xf>
    <xf numFmtId="1" fontId="23" fillId="4" borderId="57" xfId="40" applyNumberFormat="1" applyFont="1" applyFill="1" applyBorder="1" applyAlignment="1" applyProtection="1">
      <alignment horizontal="center"/>
    </xf>
    <xf numFmtId="1" fontId="23" fillId="4" borderId="58" xfId="40" applyNumberFormat="1" applyFont="1" applyFill="1" applyBorder="1" applyAlignment="1" applyProtection="1">
      <alignment horizontal="center"/>
    </xf>
    <xf numFmtId="0" fontId="23" fillId="0" borderId="0" xfId="40" applyFont="1" applyFill="1" applyBorder="1" applyAlignment="1">
      <alignment horizontal="left"/>
    </xf>
    <xf numFmtId="0" fontId="30" fillId="0" borderId="0" xfId="40" applyFont="1" applyFill="1" applyBorder="1"/>
    <xf numFmtId="0" fontId="23" fillId="0" borderId="0" xfId="40" applyFont="1" applyFill="1" applyAlignment="1">
      <alignment horizontal="left"/>
    </xf>
    <xf numFmtId="0" fontId="23" fillId="0" borderId="76" xfId="40" applyFont="1" applyFill="1" applyBorder="1" applyAlignment="1" applyProtection="1">
      <alignment horizontal="center" vertical="center"/>
      <protection locked="0"/>
    </xf>
    <xf numFmtId="0" fontId="23" fillId="25" borderId="77" xfId="40" applyFont="1" applyFill="1" applyBorder="1" applyAlignment="1" applyProtection="1">
      <alignment horizontal="center"/>
    </xf>
    <xf numFmtId="0" fontId="23" fillId="0" borderId="80" xfId="40" applyFont="1" applyFill="1" applyBorder="1" applyAlignment="1" applyProtection="1">
      <protection locked="0"/>
    </xf>
    <xf numFmtId="0" fontId="23" fillId="25" borderId="79" xfId="40" applyFont="1" applyFill="1" applyBorder="1" applyAlignment="1" applyProtection="1">
      <alignment horizontal="center"/>
    </xf>
    <xf numFmtId="0" fontId="23" fillId="0" borderId="81" xfId="40" applyFont="1" applyFill="1" applyBorder="1" applyAlignment="1" applyProtection="1">
      <alignment horizontal="center" vertical="center"/>
      <protection locked="0"/>
    </xf>
    <xf numFmtId="0" fontId="23" fillId="0" borderId="82" xfId="40" applyFont="1" applyFill="1" applyBorder="1" applyAlignment="1" applyProtection="1">
      <protection locked="0"/>
    </xf>
    <xf numFmtId="0" fontId="23" fillId="0" borderId="17" xfId="39" applyNumberFormat="1" applyFont="1" applyBorder="1" applyAlignment="1" applyProtection="1">
      <alignment horizontal="center"/>
      <protection locked="0"/>
    </xf>
    <xf numFmtId="0" fontId="23" fillId="0" borderId="20" xfId="39" applyNumberFormat="1" applyFont="1" applyBorder="1" applyAlignment="1" applyProtection="1">
      <alignment horizontal="center"/>
      <protection locked="0"/>
    </xf>
    <xf numFmtId="0" fontId="23" fillId="0" borderId="19" xfId="39" applyNumberFormat="1" applyFont="1" applyBorder="1" applyAlignment="1" applyProtection="1">
      <alignment horizontal="center"/>
      <protection locked="0"/>
    </xf>
    <xf numFmtId="0" fontId="23" fillId="0" borderId="51" xfId="39" applyNumberFormat="1" applyFont="1" applyBorder="1" applyAlignment="1" applyProtection="1">
      <alignment horizontal="center"/>
      <protection locked="0"/>
    </xf>
    <xf numFmtId="0" fontId="23" fillId="0" borderId="61" xfId="39" applyNumberFormat="1" applyFont="1" applyBorder="1" applyAlignment="1" applyProtection="1">
      <alignment horizontal="center"/>
      <protection locked="0"/>
    </xf>
    <xf numFmtId="0" fontId="23" fillId="0" borderId="18" xfId="39" applyNumberFormat="1" applyFont="1" applyBorder="1" applyAlignment="1" applyProtection="1">
      <alignment horizontal="center"/>
      <protection locked="0"/>
    </xf>
    <xf numFmtId="0" fontId="23" fillId="4" borderId="19" xfId="40" applyFont="1" applyFill="1" applyBorder="1" applyAlignment="1" applyProtection="1">
      <alignment horizontal="center"/>
    </xf>
    <xf numFmtId="0" fontId="36" fillId="0" borderId="0" xfId="40" applyFont="1"/>
    <xf numFmtId="1" fontId="23" fillId="0" borderId="83" xfId="40" applyNumberFormat="1" applyFont="1" applyFill="1" applyBorder="1" applyAlignment="1" applyProtection="1">
      <alignment horizontal="center"/>
      <protection locked="0"/>
    </xf>
    <xf numFmtId="0" fontId="23" fillId="4" borderId="44" xfId="40" applyFont="1" applyFill="1" applyBorder="1" applyProtection="1"/>
    <xf numFmtId="0" fontId="23" fillId="4" borderId="45" xfId="40" applyFont="1" applyFill="1" applyBorder="1" applyProtection="1"/>
    <xf numFmtId="0" fontId="23" fillId="4" borderId="46" xfId="40" applyFont="1" applyFill="1" applyBorder="1" applyProtection="1"/>
    <xf numFmtId="0" fontId="25" fillId="4" borderId="11" xfId="40" applyFont="1" applyFill="1" applyBorder="1" applyAlignment="1" applyProtection="1">
      <alignment horizontal="center" textRotation="90" wrapText="1"/>
    </xf>
    <xf numFmtId="0" fontId="25" fillId="4" borderId="10" xfId="40" applyFont="1" applyFill="1" applyBorder="1" applyAlignment="1" applyProtection="1">
      <alignment horizontal="center" textRotation="90" wrapText="1"/>
    </xf>
    <xf numFmtId="0" fontId="23" fillId="4" borderId="12" xfId="40" applyFont="1" applyFill="1" applyBorder="1" applyProtection="1"/>
    <xf numFmtId="0" fontId="23" fillId="4" borderId="15" xfId="40" applyFont="1" applyFill="1" applyBorder="1" applyProtection="1"/>
    <xf numFmtId="1" fontId="25" fillId="4" borderId="11" xfId="40" applyNumberFormat="1" applyFont="1" applyFill="1" applyBorder="1" applyAlignment="1" applyProtection="1">
      <alignment horizontal="center"/>
    </xf>
    <xf numFmtId="0" fontId="23" fillId="4" borderId="31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3" fillId="4" borderId="32" xfId="0" applyFont="1" applyFill="1" applyBorder="1" applyAlignment="1">
      <alignment horizontal="center" vertical="center" wrapText="1"/>
    </xf>
    <xf numFmtId="1" fontId="25" fillId="4" borderId="40" xfId="40" applyNumberFormat="1" applyFont="1" applyFill="1" applyBorder="1" applyAlignment="1" applyProtection="1">
      <alignment horizontal="center"/>
    </xf>
    <xf numFmtId="1" fontId="23" fillId="4" borderId="37" xfId="40" applyNumberFormat="1" applyFont="1" applyFill="1" applyBorder="1" applyAlignment="1" applyProtection="1">
      <alignment horizontal="center"/>
    </xf>
    <xf numFmtId="1" fontId="25" fillId="4" borderId="36" xfId="40" applyNumberFormat="1" applyFont="1" applyFill="1" applyBorder="1" applyAlignment="1" applyProtection="1">
      <alignment horizontal="center"/>
    </xf>
    <xf numFmtId="0" fontId="23" fillId="4" borderId="28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3" fillId="4" borderId="42" xfId="40" applyFont="1" applyFill="1" applyBorder="1" applyProtection="1"/>
    <xf numFmtId="0" fontId="23" fillId="4" borderId="43" xfId="40" applyFont="1" applyFill="1" applyBorder="1" applyProtection="1"/>
    <xf numFmtId="0" fontId="23" fillId="0" borderId="83" xfId="40" applyFont="1" applyFill="1" applyBorder="1" applyAlignment="1" applyProtection="1">
      <alignment horizontal="center"/>
      <protection locked="0"/>
    </xf>
    <xf numFmtId="0" fontId="23" fillId="4" borderId="49" xfId="40" applyFont="1" applyFill="1" applyBorder="1" applyProtection="1"/>
    <xf numFmtId="0" fontId="23" fillId="4" borderId="50" xfId="40" applyFont="1" applyFill="1" applyBorder="1" applyProtection="1"/>
    <xf numFmtId="1" fontId="23" fillId="4" borderId="21" xfId="40" applyNumberFormat="1" applyFont="1" applyFill="1" applyBorder="1" applyProtection="1"/>
    <xf numFmtId="0" fontId="23" fillId="4" borderId="22" xfId="40" applyFont="1" applyFill="1" applyBorder="1" applyProtection="1"/>
    <xf numFmtId="0" fontId="23" fillId="4" borderId="51" xfId="40" applyFont="1" applyFill="1" applyBorder="1" applyProtection="1"/>
    <xf numFmtId="0" fontId="23" fillId="4" borderId="17" xfId="40" applyFont="1" applyFill="1" applyBorder="1" applyProtection="1"/>
    <xf numFmtId="0" fontId="23" fillId="4" borderId="52" xfId="40" applyFont="1" applyFill="1" applyBorder="1" applyProtection="1"/>
    <xf numFmtId="1" fontId="23" fillId="4" borderId="59" xfId="40" applyNumberFormat="1" applyFont="1" applyFill="1" applyBorder="1" applyProtection="1"/>
    <xf numFmtId="0" fontId="23" fillId="0" borderId="0" xfId="40" applyFont="1" applyBorder="1"/>
    <xf numFmtId="0" fontId="23" fillId="0" borderId="0" xfId="40" applyFont="1"/>
    <xf numFmtId="0" fontId="18" fillId="0" borderId="0" xfId="40" applyFont="1" applyFill="1" applyBorder="1"/>
    <xf numFmtId="0" fontId="18" fillId="0" borderId="0" xfId="40" applyFont="1" applyFill="1"/>
    <xf numFmtId="0" fontId="18" fillId="0" borderId="0" xfId="40" applyFont="1"/>
    <xf numFmtId="0" fontId="23" fillId="0" borderId="81" xfId="46" applyFont="1" applyFill="1" applyBorder="1" applyAlignment="1" applyProtection="1">
      <alignment horizontal="center" vertical="center"/>
      <protection locked="0"/>
    </xf>
    <xf numFmtId="0" fontId="23" fillId="0" borderId="80" xfId="46" applyFont="1" applyBorder="1" applyProtection="1">
      <protection locked="0"/>
    </xf>
    <xf numFmtId="0" fontId="32" fillId="25" borderId="79" xfId="46" applyFont="1" applyFill="1" applyBorder="1" applyAlignment="1" applyProtection="1">
      <alignment horizontal="center"/>
    </xf>
    <xf numFmtId="1" fontId="25" fillId="4" borderId="60" xfId="40" applyNumberFormat="1" applyFont="1" applyFill="1" applyBorder="1" applyAlignment="1" applyProtection="1">
      <alignment horizontal="center"/>
    </xf>
    <xf numFmtId="0" fontId="23" fillId="0" borderId="76" xfId="0" applyFont="1" applyBorder="1" applyAlignment="1">
      <alignment horizontal="center" vertical="center"/>
    </xf>
    <xf numFmtId="0" fontId="26" fillId="4" borderId="0" xfId="40" applyFont="1" applyFill="1" applyBorder="1" applyAlignment="1" applyProtection="1">
      <alignment horizontal="center"/>
    </xf>
    <xf numFmtId="0" fontId="23" fillId="0" borderId="17" xfId="39" applyNumberFormat="1" applyFont="1" applyFill="1" applyBorder="1" applyAlignment="1" applyProtection="1">
      <alignment horizontal="center"/>
      <protection locked="0"/>
    </xf>
    <xf numFmtId="0" fontId="23" fillId="0" borderId="51" xfId="39" applyNumberFormat="1" applyFont="1" applyFill="1" applyBorder="1" applyAlignment="1" applyProtection="1">
      <alignment horizontal="center"/>
      <protection locked="0"/>
    </xf>
    <xf numFmtId="0" fontId="23" fillId="0" borderId="15" xfId="0" applyFont="1" applyFill="1" applyBorder="1" applyAlignment="1" applyProtection="1">
      <alignment horizontal="left" vertical="center" wrapText="1"/>
      <protection locked="0"/>
    </xf>
    <xf numFmtId="0" fontId="23" fillId="0" borderId="41" xfId="0" applyFont="1" applyFill="1" applyBorder="1" applyAlignment="1" applyProtection="1">
      <alignment horizontal="left" vertical="center" wrapText="1"/>
      <protection locked="0"/>
    </xf>
    <xf numFmtId="0" fontId="23" fillId="0" borderId="93" xfId="46" applyFont="1" applyFill="1" applyBorder="1" applyAlignment="1" applyProtection="1">
      <alignment horizontal="center" vertical="center"/>
      <protection locked="0"/>
    </xf>
    <xf numFmtId="0" fontId="23" fillId="4" borderId="15" xfId="0" applyFont="1" applyFill="1" applyBorder="1" applyAlignment="1" applyProtection="1">
      <alignment horizontal="center" vertical="center" wrapText="1"/>
    </xf>
    <xf numFmtId="0" fontId="37" fillId="0" borderId="0" xfId="46" applyFill="1"/>
    <xf numFmtId="0" fontId="37" fillId="0" borderId="0" xfId="46"/>
    <xf numFmtId="0" fontId="37" fillId="0" borderId="0" xfId="46" applyFill="1" applyBorder="1"/>
    <xf numFmtId="0" fontId="37" fillId="0" borderId="0" xfId="46" applyFill="1" applyProtection="1">
      <protection locked="0"/>
    </xf>
    <xf numFmtId="0" fontId="37" fillId="0" borderId="0" xfId="46" applyBorder="1"/>
    <xf numFmtId="0" fontId="41" fillId="25" borderId="116" xfId="46" applyFont="1" applyFill="1" applyBorder="1" applyAlignment="1" applyProtection="1">
      <alignment horizontal="center" textRotation="90" wrapText="1"/>
    </xf>
    <xf numFmtId="0" fontId="41" fillId="25" borderId="117" xfId="46" applyFont="1" applyFill="1" applyBorder="1" applyAlignment="1" applyProtection="1">
      <alignment horizontal="center" textRotation="90"/>
    </xf>
    <xf numFmtId="0" fontId="41" fillId="25" borderId="117" xfId="46" applyFont="1" applyFill="1" applyBorder="1" applyAlignment="1" applyProtection="1">
      <alignment horizontal="center" textRotation="90" wrapText="1"/>
    </xf>
    <xf numFmtId="0" fontId="41" fillId="25" borderId="119" xfId="46" applyFont="1" applyFill="1" applyBorder="1" applyAlignment="1" applyProtection="1">
      <alignment horizontal="center" textRotation="90" wrapText="1"/>
    </xf>
    <xf numFmtId="0" fontId="29" fillId="26" borderId="122" xfId="46" applyFont="1" applyFill="1" applyBorder="1" applyAlignment="1" applyProtection="1">
      <alignment horizontal="left"/>
    </xf>
    <xf numFmtId="0" fontId="29" fillId="26" borderId="123" xfId="46" applyFont="1" applyFill="1" applyBorder="1" applyProtection="1"/>
    <xf numFmtId="0" fontId="28" fillId="26" borderId="88" xfId="46" applyFont="1" applyFill="1" applyBorder="1" applyAlignment="1" applyProtection="1">
      <alignment horizontal="center"/>
    </xf>
    <xf numFmtId="1" fontId="28" fillId="26" borderId="124" xfId="46" applyNumberFormat="1" applyFont="1" applyFill="1" applyBorder="1" applyAlignment="1" applyProtection="1">
      <alignment horizontal="center"/>
    </xf>
    <xf numFmtId="0" fontId="42" fillId="0" borderId="0" xfId="46" applyFont="1"/>
    <xf numFmtId="0" fontId="28" fillId="25" borderId="93" xfId="46" applyFont="1" applyFill="1" applyBorder="1" applyAlignment="1" applyProtection="1">
      <alignment horizontal="center"/>
    </xf>
    <xf numFmtId="0" fontId="29" fillId="25" borderId="126" xfId="46" applyFont="1" applyFill="1" applyBorder="1" applyProtection="1"/>
    <xf numFmtId="0" fontId="28" fillId="25" borderId="127" xfId="46" applyFont="1" applyFill="1" applyBorder="1" applyAlignment="1" applyProtection="1">
      <alignment horizontal="center"/>
    </xf>
    <xf numFmtId="1" fontId="28" fillId="25" borderId="128" xfId="46" applyNumberFormat="1" applyFont="1" applyFill="1" applyBorder="1" applyAlignment="1" applyProtection="1">
      <alignment horizontal="center"/>
    </xf>
    <xf numFmtId="1" fontId="43" fillId="25" borderId="129" xfId="46" applyNumberFormat="1" applyFont="1" applyFill="1" applyBorder="1" applyAlignment="1" applyProtection="1">
      <alignment horizontal="center"/>
    </xf>
    <xf numFmtId="1" fontId="28" fillId="25" borderId="129" xfId="46" applyNumberFormat="1" applyFont="1" applyFill="1" applyBorder="1" applyAlignment="1" applyProtection="1">
      <alignment horizontal="center"/>
    </xf>
    <xf numFmtId="0" fontId="28" fillId="25" borderId="129" xfId="46" applyFont="1" applyFill="1" applyBorder="1" applyProtection="1"/>
    <xf numFmtId="0" fontId="28" fillId="25" borderId="130" xfId="46" applyFont="1" applyFill="1" applyBorder="1" applyProtection="1"/>
    <xf numFmtId="1" fontId="28" fillId="25" borderId="0" xfId="46" applyNumberFormat="1" applyFont="1" applyFill="1" applyBorder="1" applyAlignment="1" applyProtection="1">
      <alignment horizontal="center"/>
    </xf>
    <xf numFmtId="0" fontId="28" fillId="25" borderId="131" xfId="46" applyFont="1" applyFill="1" applyBorder="1" applyProtection="1"/>
    <xf numFmtId="1" fontId="28" fillId="25" borderId="117" xfId="46" applyNumberFormat="1" applyFont="1" applyFill="1" applyBorder="1" applyAlignment="1" applyProtection="1">
      <alignment horizontal="center"/>
    </xf>
    <xf numFmtId="1" fontId="28" fillId="26" borderId="122" xfId="46" applyNumberFormat="1" applyFont="1" applyFill="1" applyBorder="1" applyAlignment="1" applyProtection="1">
      <alignment horizontal="center"/>
    </xf>
    <xf numFmtId="0" fontId="25" fillId="25" borderId="93" xfId="46" applyFont="1" applyFill="1" applyBorder="1" applyAlignment="1" applyProtection="1">
      <alignment horizontal="center"/>
    </xf>
    <xf numFmtId="0" fontId="32" fillId="25" borderId="133" xfId="46" applyFont="1" applyFill="1" applyBorder="1" applyProtection="1"/>
    <xf numFmtId="0" fontId="25" fillId="25" borderId="0" xfId="46" applyFont="1" applyFill="1" applyBorder="1" applyAlignment="1" applyProtection="1">
      <alignment horizontal="center"/>
    </xf>
    <xf numFmtId="0" fontId="23" fillId="25" borderId="122" xfId="46" applyFont="1" applyFill="1" applyBorder="1" applyAlignment="1" applyProtection="1">
      <alignment horizontal="left" vertical="center" wrapText="1"/>
    </xf>
    <xf numFmtId="0" fontId="23" fillId="25" borderId="123" xfId="46" applyFont="1" applyFill="1" applyBorder="1" applyAlignment="1" applyProtection="1">
      <alignment horizontal="center"/>
    </xf>
    <xf numFmtId="0" fontId="25" fillId="25" borderId="125" xfId="46" applyFont="1" applyFill="1" applyBorder="1" applyAlignment="1" applyProtection="1">
      <alignment horizontal="center"/>
    </xf>
    <xf numFmtId="1" fontId="26" fillId="25" borderId="124" xfId="46" applyNumberFormat="1" applyFont="1" applyFill="1" applyBorder="1" applyAlignment="1" applyProtection="1">
      <alignment horizontal="center"/>
    </xf>
    <xf numFmtId="1" fontId="43" fillId="25" borderId="123" xfId="46" applyNumberFormat="1" applyFont="1" applyFill="1" applyBorder="1" applyAlignment="1" applyProtection="1">
      <alignment horizontal="center"/>
    </xf>
    <xf numFmtId="1" fontId="26" fillId="25" borderId="123" xfId="46" applyNumberFormat="1" applyFont="1" applyFill="1" applyBorder="1" applyAlignment="1" applyProtection="1">
      <alignment horizontal="center"/>
    </xf>
    <xf numFmtId="1" fontId="32" fillId="25" borderId="123" xfId="46" applyNumberFormat="1" applyFont="1" applyFill="1" applyBorder="1" applyAlignment="1" applyProtection="1">
      <alignment horizontal="center"/>
    </xf>
    <xf numFmtId="0" fontId="32" fillId="25" borderId="125" xfId="46" applyFont="1" applyFill="1" applyBorder="1" applyAlignment="1" applyProtection="1">
      <alignment horizontal="center"/>
    </xf>
    <xf numFmtId="1" fontId="26" fillId="25" borderId="135" xfId="46" applyNumberFormat="1" applyFont="1" applyFill="1" applyBorder="1" applyAlignment="1" applyProtection="1">
      <alignment horizontal="center"/>
    </xf>
    <xf numFmtId="0" fontId="32" fillId="25" borderId="123" xfId="46" applyFont="1" applyFill="1" applyBorder="1" applyAlignment="1" applyProtection="1">
      <alignment horizontal="center"/>
    </xf>
    <xf numFmtId="1" fontId="23" fillId="25" borderId="122" xfId="46" applyNumberFormat="1" applyFont="1" applyFill="1" applyBorder="1" applyAlignment="1" applyProtection="1">
      <alignment horizontal="center"/>
    </xf>
    <xf numFmtId="0" fontId="23" fillId="25" borderId="132" xfId="46" applyFont="1" applyFill="1" applyBorder="1" applyAlignment="1" applyProtection="1">
      <alignment horizontal="center"/>
    </xf>
    <xf numFmtId="0" fontId="23" fillId="25" borderId="93" xfId="46" applyFont="1" applyFill="1" applyBorder="1" applyAlignment="1" applyProtection="1">
      <alignment horizontal="left" vertical="center" wrapText="1"/>
    </xf>
    <xf numFmtId="0" fontId="23" fillId="25" borderId="133" xfId="46" applyFont="1" applyFill="1" applyBorder="1" applyAlignment="1" applyProtection="1">
      <alignment horizontal="center"/>
    </xf>
    <xf numFmtId="0" fontId="26" fillId="25" borderId="136" xfId="46" applyFont="1" applyFill="1" applyBorder="1" applyAlignment="1" applyProtection="1">
      <alignment horizontal="center"/>
    </xf>
    <xf numFmtId="1" fontId="26" fillId="25" borderId="137" xfId="46" applyNumberFormat="1" applyFont="1" applyFill="1" applyBorder="1" applyAlignment="1" applyProtection="1">
      <alignment horizontal="center"/>
    </xf>
    <xf numFmtId="1" fontId="43" fillId="25" borderId="138" xfId="46" applyNumberFormat="1" applyFont="1" applyFill="1" applyBorder="1" applyAlignment="1" applyProtection="1">
      <alignment horizontal="center"/>
    </xf>
    <xf numFmtId="1" fontId="26" fillId="25" borderId="138" xfId="46" applyNumberFormat="1" applyFont="1" applyFill="1" applyBorder="1" applyAlignment="1" applyProtection="1">
      <alignment horizontal="center"/>
    </xf>
    <xf numFmtId="1" fontId="32" fillId="25" borderId="138" xfId="46" applyNumberFormat="1" applyFont="1" applyFill="1" applyBorder="1" applyAlignment="1" applyProtection="1">
      <alignment horizontal="center"/>
    </xf>
    <xf numFmtId="0" fontId="32" fillId="25" borderId="139" xfId="46" applyFont="1" applyFill="1" applyBorder="1" applyAlignment="1" applyProtection="1">
      <alignment horizontal="center"/>
    </xf>
    <xf numFmtId="1" fontId="26" fillId="25" borderId="140" xfId="46" applyNumberFormat="1" applyFont="1" applyFill="1" applyBorder="1" applyAlignment="1" applyProtection="1">
      <alignment horizontal="center"/>
    </xf>
    <xf numFmtId="0" fontId="32" fillId="25" borderId="138" xfId="46" applyFont="1" applyFill="1" applyBorder="1" applyAlignment="1" applyProtection="1">
      <alignment horizontal="center"/>
    </xf>
    <xf numFmtId="0" fontId="23" fillId="25" borderId="90" xfId="46" applyFont="1" applyFill="1" applyBorder="1" applyAlignment="1" applyProtection="1">
      <alignment horizontal="center"/>
    </xf>
    <xf numFmtId="0" fontId="25" fillId="25" borderId="141" xfId="46" applyFont="1" applyFill="1" applyBorder="1" applyAlignment="1" applyProtection="1">
      <alignment horizontal="center"/>
    </xf>
    <xf numFmtId="0" fontId="26" fillId="25" borderId="142" xfId="46" applyFont="1" applyFill="1" applyBorder="1" applyAlignment="1" applyProtection="1">
      <alignment horizontal="center"/>
    </xf>
    <xf numFmtId="0" fontId="37" fillId="25" borderId="81" xfId="46" applyFill="1" applyBorder="1" applyProtection="1"/>
    <xf numFmtId="0" fontId="37" fillId="25" borderId="78" xfId="46" applyFill="1" applyBorder="1" applyProtection="1"/>
    <xf numFmtId="0" fontId="37" fillId="25" borderId="134" xfId="46" applyFill="1" applyBorder="1" applyProtection="1"/>
    <xf numFmtId="0" fontId="23" fillId="25" borderId="76" xfId="46" applyFont="1" applyFill="1" applyBorder="1" applyAlignment="1" applyProtection="1">
      <alignment horizontal="left"/>
    </xf>
    <xf numFmtId="0" fontId="23" fillId="25" borderId="79" xfId="46" applyFont="1" applyFill="1" applyBorder="1" applyProtection="1"/>
    <xf numFmtId="0" fontId="30" fillId="25" borderId="79" xfId="46" applyFont="1" applyFill="1" applyBorder="1" applyProtection="1"/>
    <xf numFmtId="0" fontId="23" fillId="0" borderId="0" xfId="46" applyFont="1" applyFill="1" applyBorder="1" applyAlignment="1">
      <alignment horizontal="left"/>
    </xf>
    <xf numFmtId="0" fontId="30" fillId="0" borderId="0" xfId="46" applyFont="1" applyFill="1" applyBorder="1"/>
    <xf numFmtId="0" fontId="23" fillId="0" borderId="0" xfId="46" applyFont="1" applyFill="1" applyAlignment="1">
      <alignment horizontal="left"/>
    </xf>
    <xf numFmtId="0" fontId="23" fillId="0" borderId="0" xfId="46" applyFont="1" applyAlignment="1">
      <alignment horizontal="left"/>
    </xf>
    <xf numFmtId="0" fontId="29" fillId="25" borderId="122" xfId="46" applyFont="1" applyFill="1" applyBorder="1" applyAlignment="1" applyProtection="1">
      <alignment horizontal="left"/>
    </xf>
    <xf numFmtId="0" fontId="29" fillId="25" borderId="123" xfId="46" applyFont="1" applyFill="1" applyBorder="1" applyProtection="1"/>
    <xf numFmtId="0" fontId="28" fillId="4" borderId="29" xfId="40" applyFont="1" applyFill="1" applyBorder="1" applyAlignment="1" applyProtection="1">
      <alignment horizontal="center"/>
    </xf>
    <xf numFmtId="1" fontId="45" fillId="4" borderId="16" xfId="40" applyNumberFormat="1" applyFont="1" applyFill="1" applyBorder="1" applyAlignment="1" applyProtection="1">
      <alignment horizontal="center"/>
    </xf>
    <xf numFmtId="1" fontId="45" fillId="4" borderId="17" xfId="40" applyNumberFormat="1" applyFont="1" applyFill="1" applyBorder="1" applyAlignment="1" applyProtection="1">
      <alignment horizontal="center"/>
    </xf>
    <xf numFmtId="1" fontId="45" fillId="4" borderId="21" xfId="40" applyNumberFormat="1" applyFont="1" applyFill="1" applyBorder="1" applyAlignment="1" applyProtection="1">
      <alignment horizontal="center" vertical="center" shrinkToFit="1"/>
    </xf>
    <xf numFmtId="0" fontId="46" fillId="0" borderId="0" xfId="46" applyFont="1"/>
    <xf numFmtId="0" fontId="26" fillId="4" borderId="39" xfId="40" applyFont="1" applyFill="1" applyBorder="1" applyAlignment="1" applyProtection="1">
      <alignment horizontal="center"/>
    </xf>
    <xf numFmtId="0" fontId="25" fillId="4" borderId="36" xfId="40" applyFont="1" applyFill="1" applyBorder="1" applyAlignment="1" applyProtection="1">
      <alignment horizontal="center"/>
    </xf>
    <xf numFmtId="0" fontId="23" fillId="4" borderId="146" xfId="40" applyFont="1" applyFill="1" applyBorder="1" applyProtection="1"/>
    <xf numFmtId="0" fontId="23" fillId="4" borderId="147" xfId="40" applyFont="1" applyFill="1" applyBorder="1" applyProtection="1"/>
    <xf numFmtId="1" fontId="23" fillId="4" borderId="22" xfId="40" applyNumberFormat="1" applyFont="1" applyFill="1" applyBorder="1" applyAlignment="1" applyProtection="1">
      <alignment horizontal="center" vertical="center" shrinkToFit="1"/>
    </xf>
    <xf numFmtId="0" fontId="31" fillId="0" borderId="79" xfId="40" applyFont="1" applyBorder="1"/>
    <xf numFmtId="0" fontId="36" fillId="0" borderId="79" xfId="40" applyFont="1" applyBorder="1"/>
    <xf numFmtId="0" fontId="18" fillId="0" borderId="79" xfId="40" applyBorder="1"/>
    <xf numFmtId="0" fontId="29" fillId="4" borderId="148" xfId="40" applyFont="1" applyFill="1" applyBorder="1" applyAlignment="1" applyProtection="1">
      <alignment horizontal="left"/>
    </xf>
    <xf numFmtId="0" fontId="23" fillId="0" borderId="79" xfId="40" applyFont="1" applyFill="1" applyBorder="1" applyAlignment="1" applyProtection="1">
      <alignment horizontal="center" vertical="center"/>
      <protection locked="0"/>
    </xf>
    <xf numFmtId="0" fontId="37" fillId="28" borderId="79" xfId="46" applyFill="1" applyBorder="1"/>
    <xf numFmtId="0" fontId="18" fillId="0" borderId="79" xfId="40" applyFont="1" applyFill="1" applyBorder="1"/>
    <xf numFmtId="0" fontId="27" fillId="4" borderId="149" xfId="40" applyFont="1" applyFill="1" applyBorder="1" applyAlignment="1" applyProtection="1">
      <alignment horizontal="center"/>
    </xf>
    <xf numFmtId="1" fontId="25" fillId="4" borderId="39" xfId="40" applyNumberFormat="1" applyFont="1" applyFill="1" applyBorder="1" applyAlignment="1" applyProtection="1">
      <alignment horizontal="center"/>
    </xf>
    <xf numFmtId="0" fontId="25" fillId="4" borderId="24" xfId="40" applyFont="1" applyFill="1" applyBorder="1" applyAlignment="1" applyProtection="1">
      <alignment horizontal="center"/>
    </xf>
    <xf numFmtId="0" fontId="25" fillId="4" borderId="30" xfId="40" applyFont="1" applyFill="1" applyBorder="1" applyAlignment="1" applyProtection="1">
      <alignment horizontal="center"/>
    </xf>
    <xf numFmtId="0" fontId="28" fillId="25" borderId="118" xfId="46" applyFont="1" applyFill="1" applyBorder="1" applyAlignment="1" applyProtection="1">
      <alignment horizontal="center"/>
    </xf>
    <xf numFmtId="0" fontId="28" fillId="26" borderId="125" xfId="46" applyFont="1" applyFill="1" applyBorder="1" applyAlignment="1" applyProtection="1">
      <alignment horizontal="center"/>
    </xf>
    <xf numFmtId="0" fontId="28" fillId="25" borderId="151" xfId="46" applyFont="1" applyFill="1" applyBorder="1" applyAlignment="1" applyProtection="1">
      <alignment horizontal="center"/>
    </xf>
    <xf numFmtId="0" fontId="28" fillId="4" borderId="63" xfId="40" applyFont="1" applyFill="1" applyBorder="1" applyAlignment="1" applyProtection="1">
      <alignment horizontal="center"/>
    </xf>
    <xf numFmtId="0" fontId="23" fillId="4" borderId="13" xfId="40" applyFont="1" applyFill="1" applyBorder="1" applyProtection="1"/>
    <xf numFmtId="0" fontId="23" fillId="4" borderId="152" xfId="40" applyFont="1" applyFill="1" applyBorder="1" applyProtection="1"/>
    <xf numFmtId="1" fontId="23" fillId="4" borderId="153" xfId="40" applyNumberFormat="1" applyFont="1" applyFill="1" applyBorder="1" applyAlignment="1" applyProtection="1">
      <alignment horizontal="center" vertical="center" shrinkToFit="1"/>
    </xf>
    <xf numFmtId="1" fontId="25" fillId="4" borderId="154" xfId="40" applyNumberFormat="1" applyFont="1" applyFill="1" applyBorder="1" applyAlignment="1" applyProtection="1">
      <alignment horizontal="center"/>
    </xf>
    <xf numFmtId="0" fontId="23" fillId="4" borderId="155" xfId="0" applyFont="1" applyFill="1" applyBorder="1" applyAlignment="1">
      <alignment horizontal="center" vertical="center" wrapText="1"/>
    </xf>
    <xf numFmtId="0" fontId="27" fillId="29" borderId="39" xfId="40" applyFont="1" applyFill="1" applyBorder="1" applyAlignment="1" applyProtection="1">
      <alignment horizontal="center" vertical="center"/>
    </xf>
    <xf numFmtId="1" fontId="25" fillId="29" borderId="37" xfId="0" applyNumberFormat="1" applyFont="1" applyFill="1" applyBorder="1" applyAlignment="1">
      <alignment horizontal="center" vertical="center"/>
    </xf>
    <xf numFmtId="0" fontId="25" fillId="30" borderId="30" xfId="40" applyFont="1" applyFill="1" applyBorder="1" applyAlignment="1" applyProtection="1">
      <alignment horizontal="center" vertical="center"/>
    </xf>
    <xf numFmtId="1" fontId="25" fillId="29" borderId="60" xfId="0" applyNumberFormat="1" applyFont="1" applyFill="1" applyBorder="1" applyAlignment="1">
      <alignment horizontal="center" vertical="center"/>
    </xf>
    <xf numFmtId="0" fontId="23" fillId="0" borderId="142" xfId="0" applyFont="1" applyBorder="1" applyAlignment="1">
      <alignment horizontal="left" vertical="center"/>
    </xf>
    <xf numFmtId="0" fontId="23" fillId="0" borderId="158" xfId="39" applyNumberFormat="1" applyFont="1" applyFill="1" applyBorder="1" applyAlignment="1" applyProtection="1">
      <alignment horizontal="center"/>
      <protection locked="0"/>
    </xf>
    <xf numFmtId="0" fontId="32" fillId="25" borderId="159" xfId="46" applyFont="1" applyFill="1" applyBorder="1" applyProtection="1"/>
    <xf numFmtId="1" fontId="23" fillId="4" borderId="160" xfId="40" applyNumberFormat="1" applyFont="1" applyFill="1" applyBorder="1" applyAlignment="1" applyProtection="1">
      <alignment horizontal="center"/>
    </xf>
    <xf numFmtId="1" fontId="23" fillId="25" borderId="161" xfId="46" applyNumberFormat="1" applyFont="1" applyFill="1" applyBorder="1" applyAlignment="1" applyProtection="1">
      <alignment horizontal="center"/>
    </xf>
    <xf numFmtId="1" fontId="23" fillId="4" borderId="84" xfId="40" applyNumberFormat="1" applyFont="1" applyFill="1" applyBorder="1" applyAlignment="1" applyProtection="1">
      <alignment horizontal="center"/>
    </xf>
    <xf numFmtId="1" fontId="23" fillId="4" borderId="162" xfId="40" applyNumberFormat="1" applyFont="1" applyFill="1" applyBorder="1" applyAlignment="1" applyProtection="1">
      <alignment horizontal="center"/>
    </xf>
    <xf numFmtId="0" fontId="48" fillId="0" borderId="79" xfId="0" applyFont="1" applyBorder="1"/>
    <xf numFmtId="0" fontId="23" fillId="0" borderId="163" xfId="39" applyNumberFormat="1" applyFont="1" applyBorder="1" applyAlignment="1" applyProtection="1">
      <alignment horizontal="center"/>
      <protection locked="0"/>
    </xf>
    <xf numFmtId="0" fontId="25" fillId="4" borderId="10" xfId="40" applyFont="1" applyFill="1" applyBorder="1" applyAlignment="1" applyProtection="1">
      <alignment horizontal="center" textRotation="90"/>
    </xf>
    <xf numFmtId="0" fontId="27" fillId="4" borderId="72" xfId="40" applyFont="1" applyFill="1" applyBorder="1" applyAlignment="1" applyProtection="1">
      <alignment horizontal="center" vertical="center"/>
    </xf>
    <xf numFmtId="0" fontId="52" fillId="0" borderId="0" xfId="0" applyFont="1"/>
    <xf numFmtId="0" fontId="50" fillId="0" borderId="0" xfId="0" applyFont="1"/>
    <xf numFmtId="0" fontId="53" fillId="0" borderId="0" xfId="0" applyFont="1"/>
    <xf numFmtId="0" fontId="48" fillId="0" borderId="0" xfId="0" applyFont="1"/>
    <xf numFmtId="0" fontId="54" fillId="0" borderId="0" xfId="0" applyFont="1" applyAlignment="1">
      <alignment vertical="center" wrapText="1"/>
    </xf>
    <xf numFmtId="0" fontId="55" fillId="0" borderId="0" xfId="46" applyFont="1" applyFill="1" applyBorder="1"/>
    <xf numFmtId="0" fontId="56" fillId="0" borderId="0" xfId="46" applyFont="1" applyBorder="1"/>
    <xf numFmtId="0" fontId="50" fillId="0" borderId="0" xfId="46" applyFont="1" applyFill="1" applyBorder="1"/>
    <xf numFmtId="0" fontId="53" fillId="0" borderId="0" xfId="46" applyFont="1" applyFill="1" applyBorder="1"/>
    <xf numFmtId="0" fontId="50" fillId="0" borderId="0" xfId="0" applyFont="1" applyAlignment="1">
      <alignment vertical="center" wrapText="1"/>
    </xf>
    <xf numFmtId="0" fontId="50" fillId="0" borderId="0" xfId="46" applyFont="1" applyBorder="1"/>
    <xf numFmtId="0" fontId="57" fillId="0" borderId="0" xfId="46" applyFont="1" applyBorder="1"/>
    <xf numFmtId="0" fontId="50" fillId="0" borderId="0" xfId="46" applyFont="1" applyBorder="1" applyAlignment="1">
      <alignment horizontal="center"/>
    </xf>
    <xf numFmtId="1" fontId="25" fillId="25" borderId="78" xfId="46" applyNumberFormat="1" applyFont="1" applyFill="1" applyBorder="1" applyAlignment="1" applyProtection="1">
      <alignment horizontal="center" vertical="center"/>
    </xf>
    <xf numFmtId="0" fontId="23" fillId="0" borderId="80" xfId="0" applyFont="1" applyBorder="1" applyAlignment="1">
      <alignment horizontal="left" vertical="center"/>
    </xf>
    <xf numFmtId="0" fontId="23" fillId="0" borderId="79" xfId="46" applyFont="1" applyFill="1" applyBorder="1" applyAlignment="1" applyProtection="1">
      <alignment horizontal="center" vertical="center"/>
      <protection locked="0"/>
    </xf>
    <xf numFmtId="0" fontId="23" fillId="0" borderId="18" xfId="39" applyNumberFormat="1" applyFont="1" applyFill="1" applyBorder="1" applyAlignment="1" applyProtection="1">
      <alignment horizontal="center"/>
      <protection locked="0"/>
    </xf>
    <xf numFmtId="1" fontId="23" fillId="4" borderId="16" xfId="40" applyNumberFormat="1" applyFont="1" applyFill="1" applyBorder="1" applyAlignment="1" applyProtection="1">
      <alignment horizontal="center" vertical="center"/>
    </xf>
    <xf numFmtId="1" fontId="23" fillId="4" borderId="17" xfId="40" applyNumberFormat="1" applyFont="1" applyFill="1" applyBorder="1" applyAlignment="1" applyProtection="1">
      <alignment horizontal="center" vertical="center"/>
    </xf>
    <xf numFmtId="0" fontId="35" fillId="25" borderId="78" xfId="50" applyFill="1" applyBorder="1" applyAlignment="1" applyProtection="1">
      <alignment horizontal="left" vertical="center" wrapText="1"/>
    </xf>
    <xf numFmtId="0" fontId="35" fillId="25" borderId="109" xfId="50" applyFill="1" applyBorder="1" applyAlignment="1" applyProtection="1">
      <alignment horizontal="left" vertical="center" wrapText="1"/>
    </xf>
    <xf numFmtId="0" fontId="58" fillId="0" borderId="79" xfId="0" applyFont="1" applyBorder="1"/>
    <xf numFmtId="0" fontId="23" fillId="0" borderId="79" xfId="0" applyFont="1" applyBorder="1"/>
    <xf numFmtId="0" fontId="23" fillId="0" borderId="79" xfId="46" applyFont="1" applyFill="1" applyBorder="1"/>
    <xf numFmtId="0" fontId="23" fillId="0" borderId="79" xfId="0" applyFont="1" applyBorder="1" applyAlignment="1">
      <alignment vertical="center" wrapText="1"/>
    </xf>
    <xf numFmtId="0" fontId="23" fillId="0" borderId="85" xfId="0" applyFont="1" applyBorder="1" applyAlignment="1">
      <alignment vertical="center" wrapText="1"/>
    </xf>
    <xf numFmtId="0" fontId="23" fillId="0" borderId="79" xfId="40" applyFont="1" applyBorder="1"/>
    <xf numFmtId="0" fontId="23" fillId="0" borderId="78" xfId="0" applyFont="1" applyFill="1" applyBorder="1" applyAlignment="1">
      <alignment vertical="center" wrapText="1"/>
    </xf>
    <xf numFmtId="0" fontId="23" fillId="0" borderId="85" xfId="40" applyFont="1" applyBorder="1"/>
    <xf numFmtId="0" fontId="23" fillId="0" borderId="83" xfId="40" applyFont="1" applyBorder="1"/>
    <xf numFmtId="0" fontId="23" fillId="0" borderId="19" xfId="40" applyFont="1" applyBorder="1"/>
    <xf numFmtId="0" fontId="23" fillId="0" borderId="19" xfId="0" applyFont="1" applyFill="1" applyBorder="1" applyAlignment="1">
      <alignment vertical="center" wrapText="1"/>
    </xf>
    <xf numFmtId="0" fontId="23" fillId="0" borderId="19" xfId="0" applyFont="1" applyBorder="1"/>
    <xf numFmtId="0" fontId="51" fillId="0" borderId="79" xfId="40" applyFont="1" applyBorder="1"/>
    <xf numFmtId="0" fontId="51" fillId="25" borderId="93" xfId="46" applyFont="1" applyFill="1" applyBorder="1" applyAlignment="1" applyProtection="1">
      <alignment horizontal="left" vertical="center" wrapText="1"/>
    </xf>
    <xf numFmtId="1" fontId="25" fillId="25" borderId="78" xfId="46" applyNumberFormat="1" applyFont="1" applyFill="1" applyBorder="1" applyAlignment="1" applyProtection="1">
      <alignment horizontal="center" vertical="center"/>
    </xf>
    <xf numFmtId="1" fontId="23" fillId="25" borderId="135" xfId="46" applyNumberFormat="1" applyFont="1" applyFill="1" applyBorder="1" applyAlignment="1" applyProtection="1">
      <alignment horizontal="center"/>
    </xf>
    <xf numFmtId="1" fontId="23" fillId="4" borderId="123" xfId="40" applyNumberFormat="1" applyFont="1" applyFill="1" applyBorder="1" applyAlignment="1" applyProtection="1">
      <alignment horizontal="center"/>
    </xf>
    <xf numFmtId="0" fontId="23" fillId="31" borderId="76" xfId="40" applyFont="1" applyFill="1" applyBorder="1" applyAlignment="1" applyProtection="1">
      <alignment horizontal="center" vertical="center"/>
      <protection locked="0"/>
    </xf>
    <xf numFmtId="0" fontId="23" fillId="31" borderId="80" xfId="40" applyFont="1" applyFill="1" applyBorder="1" applyAlignment="1" applyProtection="1">
      <protection locked="0"/>
    </xf>
    <xf numFmtId="1" fontId="23" fillId="4" borderId="185" xfId="40" applyNumberFormat="1" applyFont="1" applyFill="1" applyBorder="1" applyAlignment="1" applyProtection="1">
      <alignment horizontal="center"/>
    </xf>
    <xf numFmtId="1" fontId="23" fillId="25" borderId="86" xfId="46" applyNumberFormat="1" applyFont="1" applyFill="1" applyBorder="1" applyAlignment="1" applyProtection="1">
      <alignment horizontal="center"/>
    </xf>
    <xf numFmtId="0" fontId="48" fillId="0" borderId="79" xfId="52" applyFont="1" applyBorder="1"/>
    <xf numFmtId="1" fontId="23" fillId="25" borderId="186" xfId="46" applyNumberFormat="1" applyFont="1" applyFill="1" applyBorder="1" applyAlignment="1" applyProtection="1">
      <alignment horizontal="center"/>
    </xf>
    <xf numFmtId="1" fontId="23" fillId="25" borderId="187" xfId="46" applyNumberFormat="1" applyFont="1" applyFill="1" applyBorder="1" applyAlignment="1" applyProtection="1">
      <alignment horizontal="center"/>
    </xf>
    <xf numFmtId="0" fontId="23" fillId="0" borderId="79" xfId="40" applyFont="1" applyFill="1" applyBorder="1"/>
    <xf numFmtId="0" fontId="35" fillId="0" borderId="79" xfId="40" applyFont="1" applyBorder="1"/>
    <xf numFmtId="0" fontId="58" fillId="0" borderId="79" xfId="52" applyFont="1" applyBorder="1"/>
    <xf numFmtId="0" fontId="58" fillId="0" borderId="79" xfId="52" applyFont="1" applyBorder="1" applyAlignment="1">
      <alignment horizontal="center"/>
    </xf>
    <xf numFmtId="0" fontId="58" fillId="0" borderId="79" xfId="0" applyFont="1" applyBorder="1" applyAlignment="1">
      <alignment horizontal="center"/>
    </xf>
    <xf numFmtId="0" fontId="23" fillId="31" borderId="111" xfId="46" applyFont="1" applyFill="1" applyBorder="1" applyAlignment="1" applyProtection="1">
      <alignment horizontal="center" vertical="center"/>
      <protection locked="0"/>
    </xf>
    <xf numFmtId="0" fontId="23" fillId="31" borderId="80" xfId="46" applyFont="1" applyFill="1" applyBorder="1" applyProtection="1">
      <protection locked="0"/>
    </xf>
    <xf numFmtId="1" fontId="25" fillId="4" borderId="52" xfId="40" applyNumberFormat="1" applyFont="1" applyFill="1" applyBorder="1" applyAlignment="1" applyProtection="1">
      <alignment horizontal="left" vertical="center" shrinkToFit="1"/>
    </xf>
    <xf numFmtId="1" fontId="25" fillId="4" borderId="51" xfId="40" applyNumberFormat="1" applyFont="1" applyFill="1" applyBorder="1" applyAlignment="1" applyProtection="1">
      <alignment horizontal="left" vertical="center" shrinkToFit="1"/>
    </xf>
    <xf numFmtId="1" fontId="25" fillId="4" borderId="17" xfId="40" applyNumberFormat="1" applyFont="1" applyFill="1" applyBorder="1" applyAlignment="1" applyProtection="1">
      <alignment horizontal="left" vertical="center" shrinkToFit="1"/>
    </xf>
    <xf numFmtId="164" fontId="25" fillId="4" borderId="22" xfId="26" applyFont="1" applyFill="1" applyBorder="1" applyAlignment="1" applyProtection="1">
      <alignment horizontal="center" vertical="center"/>
    </xf>
    <xf numFmtId="164" fontId="25" fillId="4" borderId="156" xfId="26" applyFont="1" applyFill="1" applyBorder="1" applyAlignment="1" applyProtection="1">
      <alignment horizontal="center" vertical="center"/>
    </xf>
    <xf numFmtId="165" fontId="25" fillId="4" borderId="22" xfId="26" applyNumberFormat="1" applyFont="1" applyFill="1" applyBorder="1" applyAlignment="1" applyProtection="1">
      <alignment horizontal="center" vertical="center"/>
    </xf>
    <xf numFmtId="165" fontId="25" fillId="4" borderId="156" xfId="26" applyNumberFormat="1" applyFont="1" applyFill="1" applyBorder="1" applyAlignment="1" applyProtection="1">
      <alignment horizontal="center" vertical="center"/>
    </xf>
    <xf numFmtId="0" fontId="23" fillId="25" borderId="84" xfId="40" applyFont="1" applyFill="1" applyBorder="1" applyAlignment="1" applyProtection="1">
      <alignment horizontal="center"/>
    </xf>
    <xf numFmtId="0" fontId="23" fillId="25" borderId="83" xfId="40" applyFont="1" applyFill="1" applyBorder="1" applyAlignment="1" applyProtection="1">
      <alignment horizontal="center"/>
    </xf>
    <xf numFmtId="0" fontId="23" fillId="25" borderId="79" xfId="40" applyFont="1" applyFill="1" applyBorder="1" applyAlignment="1" applyProtection="1">
      <alignment horizontal="center" vertical="center"/>
    </xf>
    <xf numFmtId="0" fontId="23" fillId="25" borderId="85" xfId="40" applyFont="1" applyFill="1" applyBorder="1" applyAlignment="1" applyProtection="1">
      <alignment horizontal="center"/>
    </xf>
    <xf numFmtId="1" fontId="23" fillId="4" borderId="52" xfId="40" applyNumberFormat="1" applyFont="1" applyFill="1" applyBorder="1" applyAlignment="1" applyProtection="1">
      <alignment horizontal="left" vertical="center"/>
    </xf>
    <xf numFmtId="1" fontId="23" fillId="4" borderId="51" xfId="40" applyNumberFormat="1" applyFont="1" applyFill="1" applyBorder="1" applyAlignment="1" applyProtection="1">
      <alignment horizontal="left" vertical="center"/>
    </xf>
    <xf numFmtId="1" fontId="23" fillId="4" borderId="17" xfId="40" applyNumberFormat="1" applyFont="1" applyFill="1" applyBorder="1" applyAlignment="1" applyProtection="1">
      <alignment horizontal="left" vertical="center"/>
    </xf>
    <xf numFmtId="1" fontId="23" fillId="4" borderId="52" xfId="40" applyNumberFormat="1" applyFont="1" applyFill="1" applyBorder="1" applyAlignment="1" applyProtection="1">
      <alignment horizontal="left" vertical="center" shrinkToFit="1"/>
    </xf>
    <xf numFmtId="1" fontId="23" fillId="4" borderId="51" xfId="40" applyNumberFormat="1" applyFont="1" applyFill="1" applyBorder="1" applyAlignment="1" applyProtection="1">
      <alignment horizontal="left" vertical="center" shrinkToFit="1"/>
    </xf>
    <xf numFmtId="1" fontId="23" fillId="4" borderId="17" xfId="40" applyNumberFormat="1" applyFont="1" applyFill="1" applyBorder="1" applyAlignment="1" applyProtection="1">
      <alignment horizontal="left" vertical="center" shrinkToFit="1"/>
    </xf>
    <xf numFmtId="0" fontId="23" fillId="0" borderId="0" xfId="46" applyFont="1"/>
    <xf numFmtId="0" fontId="45" fillId="0" borderId="0" xfId="46" applyFont="1"/>
    <xf numFmtId="0" fontId="51" fillId="0" borderId="0" xfId="40" applyFont="1"/>
    <xf numFmtId="1" fontId="25" fillId="4" borderId="52" xfId="40" applyNumberFormat="1" applyFont="1" applyFill="1" applyBorder="1" applyAlignment="1" applyProtection="1">
      <alignment horizontal="left" vertical="center" shrinkToFit="1"/>
    </xf>
    <xf numFmtId="1" fontId="25" fillId="4" borderId="51" xfId="40" applyNumberFormat="1" applyFont="1" applyFill="1" applyBorder="1" applyAlignment="1" applyProtection="1">
      <alignment horizontal="left" vertical="center" shrinkToFit="1"/>
    </xf>
    <xf numFmtId="1" fontId="25" fillId="4" borderId="17" xfId="40" applyNumberFormat="1" applyFont="1" applyFill="1" applyBorder="1" applyAlignment="1" applyProtection="1">
      <alignment horizontal="left" vertical="center" shrinkToFit="1"/>
    </xf>
    <xf numFmtId="164" fontId="25" fillId="4" borderId="22" xfId="26" applyFont="1" applyFill="1" applyBorder="1" applyAlignment="1" applyProtection="1">
      <alignment horizontal="center" vertical="center"/>
    </xf>
    <xf numFmtId="164" fontId="25" fillId="4" borderId="156" xfId="26" applyFont="1" applyFill="1" applyBorder="1" applyAlignment="1" applyProtection="1">
      <alignment horizontal="center" vertical="center"/>
    </xf>
    <xf numFmtId="0" fontId="18" fillId="0" borderId="0" xfId="40" applyAlignment="1">
      <alignment wrapText="1"/>
    </xf>
    <xf numFmtId="0" fontId="31" fillId="0" borderId="77" xfId="40" applyFont="1" applyBorder="1" applyAlignment="1">
      <alignment wrapText="1"/>
    </xf>
    <xf numFmtId="0" fontId="23" fillId="0" borderId="77" xfId="40" applyFont="1" applyBorder="1" applyAlignment="1">
      <alignment wrapText="1"/>
    </xf>
    <xf numFmtId="0" fontId="18" fillId="0" borderId="77" xfId="40" applyBorder="1" applyAlignment="1">
      <alignment wrapText="1"/>
    </xf>
    <xf numFmtId="0" fontId="18" fillId="0" borderId="0" xfId="40" applyBorder="1" applyAlignment="1">
      <alignment wrapText="1"/>
    </xf>
    <xf numFmtId="0" fontId="51" fillId="32" borderId="17" xfId="39" applyNumberFormat="1" applyFont="1" applyFill="1" applyBorder="1" applyAlignment="1" applyProtection="1">
      <alignment horizontal="center"/>
      <protection locked="0"/>
    </xf>
    <xf numFmtId="0" fontId="23" fillId="31" borderId="17" xfId="39" applyNumberFormat="1" applyFont="1" applyFill="1" applyBorder="1" applyAlignment="1" applyProtection="1">
      <alignment horizontal="center"/>
      <protection locked="0"/>
    </xf>
    <xf numFmtId="0" fontId="23" fillId="31" borderId="51" xfId="39" applyNumberFormat="1" applyFont="1" applyFill="1" applyBorder="1" applyAlignment="1" applyProtection="1">
      <alignment horizontal="center"/>
      <protection locked="0"/>
    </xf>
    <xf numFmtId="0" fontId="23" fillId="32" borderId="17" xfId="39" applyNumberFormat="1" applyFont="1" applyFill="1" applyBorder="1" applyAlignment="1" applyProtection="1">
      <alignment horizontal="center"/>
      <protection locked="0"/>
    </xf>
    <xf numFmtId="0" fontId="23" fillId="32" borderId="80" xfId="40" applyFont="1" applyFill="1" applyBorder="1" applyAlignment="1" applyProtection="1">
      <protection locked="0"/>
    </xf>
    <xf numFmtId="1" fontId="23" fillId="33" borderId="19" xfId="40" applyNumberFormat="1" applyFont="1" applyFill="1" applyBorder="1" applyAlignment="1" applyProtection="1">
      <alignment horizontal="center"/>
    </xf>
    <xf numFmtId="0" fontId="23" fillId="32" borderId="51" xfId="39" applyNumberFormat="1" applyFont="1" applyFill="1" applyBorder="1" applyAlignment="1" applyProtection="1">
      <alignment horizontal="center"/>
      <protection locked="0"/>
    </xf>
    <xf numFmtId="0" fontId="48" fillId="32" borderId="79" xfId="52" applyFont="1" applyFill="1" applyBorder="1"/>
    <xf numFmtId="0" fontId="58" fillId="32" borderId="79" xfId="52" applyFont="1" applyFill="1" applyBorder="1" applyAlignment="1">
      <alignment horizontal="center"/>
    </xf>
    <xf numFmtId="0" fontId="58" fillId="32" borderId="79" xfId="52" applyFont="1" applyFill="1" applyBorder="1"/>
    <xf numFmtId="0" fontId="23" fillId="32" borderId="79" xfId="46" applyFont="1" applyFill="1" applyBorder="1" applyAlignment="1" applyProtection="1">
      <alignment horizontal="center" vertical="center"/>
      <protection locked="0"/>
    </xf>
    <xf numFmtId="0" fontId="23" fillId="32" borderId="79" xfId="40" applyFont="1" applyFill="1" applyBorder="1"/>
    <xf numFmtId="0" fontId="51" fillId="32" borderId="81" xfId="46" applyFont="1" applyFill="1" applyBorder="1" applyAlignment="1" applyProtection="1">
      <alignment horizontal="center" vertical="center"/>
      <protection locked="0"/>
    </xf>
    <xf numFmtId="0" fontId="51" fillId="25" borderId="79" xfId="40" applyFont="1" applyFill="1" applyBorder="1" applyAlignment="1" applyProtection="1">
      <alignment horizontal="center"/>
    </xf>
    <xf numFmtId="0" fontId="51" fillId="32" borderId="82" xfId="40" applyFont="1" applyFill="1" applyBorder="1" applyAlignment="1" applyProtection="1">
      <protection locked="0"/>
    </xf>
    <xf numFmtId="0" fontId="36" fillId="32" borderId="77" xfId="40" applyFont="1" applyFill="1" applyBorder="1" applyAlignment="1">
      <alignment wrapText="1"/>
    </xf>
    <xf numFmtId="0" fontId="51" fillId="32" borderId="79" xfId="40" applyFont="1" applyFill="1" applyBorder="1"/>
    <xf numFmtId="0" fontId="23" fillId="32" borderId="61" xfId="39" applyNumberFormat="1" applyFont="1" applyFill="1" applyBorder="1" applyAlignment="1" applyProtection="1">
      <alignment horizontal="center"/>
      <protection locked="0"/>
    </xf>
    <xf numFmtId="1" fontId="51" fillId="4" borderId="19" xfId="40" applyNumberFormat="1" applyFont="1" applyFill="1" applyBorder="1" applyAlignment="1" applyProtection="1">
      <alignment horizontal="center"/>
    </xf>
    <xf numFmtId="0" fontId="59" fillId="32" borderId="80" xfId="40" applyFont="1" applyFill="1" applyBorder="1" applyAlignment="1" applyProtection="1">
      <protection locked="0"/>
    </xf>
    <xf numFmtId="1" fontId="59" fillId="33" borderId="19" xfId="40" applyNumberFormat="1" applyFont="1" applyFill="1" applyBorder="1" applyAlignment="1" applyProtection="1">
      <alignment horizontal="center"/>
    </xf>
    <xf numFmtId="0" fontId="59" fillId="32" borderId="17" xfId="39" applyNumberFormat="1" applyFont="1" applyFill="1" applyBorder="1" applyAlignment="1" applyProtection="1">
      <alignment horizontal="center"/>
      <protection locked="0"/>
    </xf>
    <xf numFmtId="0" fontId="59" fillId="32" borderId="61" xfId="39" applyNumberFormat="1" applyFont="1" applyFill="1" applyBorder="1" applyAlignment="1" applyProtection="1">
      <alignment horizontal="center"/>
      <protection locked="0"/>
    </xf>
    <xf numFmtId="0" fontId="59" fillId="32" borderId="76" xfId="40" applyFont="1" applyFill="1" applyBorder="1" applyAlignment="1" applyProtection="1">
      <alignment horizontal="center" vertical="center"/>
      <protection locked="0"/>
    </xf>
    <xf numFmtId="1" fontId="51" fillId="33" borderId="19" xfId="40" applyNumberFormat="1" applyFont="1" applyFill="1" applyBorder="1" applyAlignment="1" applyProtection="1">
      <alignment horizontal="center"/>
    </xf>
    <xf numFmtId="0" fontId="51" fillId="32" borderId="61" xfId="39" applyNumberFormat="1" applyFont="1" applyFill="1" applyBorder="1" applyAlignment="1" applyProtection="1">
      <alignment horizontal="center"/>
      <protection locked="0"/>
    </xf>
    <xf numFmtId="0" fontId="23" fillId="31" borderId="20" xfId="39" applyNumberFormat="1" applyFont="1" applyFill="1" applyBorder="1" applyAlignment="1" applyProtection="1">
      <alignment horizontal="center"/>
      <protection locked="0"/>
    </xf>
    <xf numFmtId="0" fontId="23" fillId="31" borderId="61" xfId="39" applyNumberFormat="1" applyFont="1" applyFill="1" applyBorder="1" applyAlignment="1" applyProtection="1">
      <alignment horizontal="center"/>
      <protection locked="0"/>
    </xf>
    <xf numFmtId="0" fontId="51" fillId="0" borderId="81" xfId="40" applyFont="1" applyFill="1" applyBorder="1" applyAlignment="1" applyProtection="1">
      <alignment horizontal="center" vertical="center"/>
      <protection locked="0"/>
    </xf>
    <xf numFmtId="0" fontId="51" fillId="32" borderId="81" xfId="40" applyFont="1" applyFill="1" applyBorder="1" applyAlignment="1" applyProtection="1">
      <alignment horizontal="center" vertical="center"/>
      <protection locked="0"/>
    </xf>
    <xf numFmtId="0" fontId="59" fillId="32" borderId="82" xfId="40" applyFont="1" applyFill="1" applyBorder="1" applyAlignment="1" applyProtection="1">
      <protection locked="0"/>
    </xf>
    <xf numFmtId="0" fontId="51" fillId="32" borderId="80" xfId="46" applyFont="1" applyFill="1" applyBorder="1" applyProtection="1">
      <protection locked="0"/>
    </xf>
    <xf numFmtId="0" fontId="51" fillId="0" borderId="80" xfId="40" applyFont="1" applyFill="1" applyBorder="1" applyAlignment="1" applyProtection="1">
      <protection locked="0"/>
    </xf>
    <xf numFmtId="0" fontId="51" fillId="32" borderId="20" xfId="39" applyNumberFormat="1" applyFont="1" applyFill="1" applyBorder="1" applyAlignment="1" applyProtection="1">
      <alignment horizontal="center"/>
      <protection locked="0"/>
    </xf>
    <xf numFmtId="0" fontId="51" fillId="32" borderId="76" xfId="40" applyFont="1" applyFill="1" applyBorder="1" applyAlignment="1" applyProtection="1">
      <alignment horizontal="center" vertical="center"/>
      <protection locked="0"/>
    </xf>
    <xf numFmtId="0" fontId="60" fillId="32" borderId="79" xfId="52" applyFont="1" applyFill="1" applyBorder="1"/>
    <xf numFmtId="0" fontId="58" fillId="32" borderId="79" xfId="0" applyFont="1" applyFill="1" applyBorder="1" applyAlignment="1">
      <alignment horizontal="center"/>
    </xf>
    <xf numFmtId="0" fontId="51" fillId="32" borderId="79" xfId="0" applyFont="1" applyFill="1" applyBorder="1" applyAlignment="1">
      <alignment horizontal="center"/>
    </xf>
    <xf numFmtId="0" fontId="23" fillId="32" borderId="76" xfId="40" applyFont="1" applyFill="1" applyBorder="1" applyAlignment="1" applyProtection="1">
      <alignment horizontal="center" vertical="center"/>
      <protection locked="0"/>
    </xf>
    <xf numFmtId="0" fontId="23" fillId="32" borderId="18" xfId="39" applyNumberFormat="1" applyFont="1" applyFill="1" applyBorder="1" applyAlignment="1" applyProtection="1">
      <alignment horizontal="center"/>
      <protection locked="0"/>
    </xf>
    <xf numFmtId="0" fontId="51" fillId="32" borderId="79" xfId="46" applyFont="1" applyFill="1" applyBorder="1" applyAlignment="1" applyProtection="1">
      <alignment horizontal="center" vertical="center"/>
      <protection locked="0"/>
    </xf>
    <xf numFmtId="1" fontId="25" fillId="4" borderId="52" xfId="40" applyNumberFormat="1" applyFont="1" applyFill="1" applyBorder="1" applyAlignment="1" applyProtection="1">
      <alignment horizontal="left" vertical="center" shrinkToFit="1"/>
    </xf>
    <xf numFmtId="1" fontId="25" fillId="4" borderId="51" xfId="40" applyNumberFormat="1" applyFont="1" applyFill="1" applyBorder="1" applyAlignment="1" applyProtection="1">
      <alignment horizontal="left" vertical="center" shrinkToFit="1"/>
    </xf>
    <xf numFmtId="1" fontId="25" fillId="4" borderId="17" xfId="40" applyNumberFormat="1" applyFont="1" applyFill="1" applyBorder="1" applyAlignment="1" applyProtection="1">
      <alignment horizontal="left" vertical="center" shrinkToFit="1"/>
    </xf>
    <xf numFmtId="164" fontId="25" fillId="4" borderId="22" xfId="26" applyFont="1" applyFill="1" applyBorder="1" applyAlignment="1" applyProtection="1">
      <alignment horizontal="center" vertical="center"/>
    </xf>
    <xf numFmtId="164" fontId="25" fillId="4" borderId="156" xfId="26" applyFont="1" applyFill="1" applyBorder="1" applyAlignment="1" applyProtection="1">
      <alignment horizontal="center" vertical="center"/>
    </xf>
    <xf numFmtId="0" fontId="23" fillId="31" borderId="81" xfId="40" applyFont="1" applyFill="1" applyBorder="1" applyAlignment="1" applyProtection="1">
      <alignment horizontal="center" vertical="center"/>
      <protection locked="0"/>
    </xf>
    <xf numFmtId="0" fontId="23" fillId="31" borderId="79" xfId="40" applyFont="1" applyFill="1" applyBorder="1" applyAlignment="1" applyProtection="1">
      <alignment horizontal="center"/>
    </xf>
    <xf numFmtId="0" fontId="23" fillId="31" borderId="19" xfId="39" applyNumberFormat="1" applyFont="1" applyFill="1" applyBorder="1" applyAlignment="1" applyProtection="1">
      <alignment horizontal="center"/>
      <protection locked="0"/>
    </xf>
    <xf numFmtId="0" fontId="23" fillId="31" borderId="18" xfId="39" applyNumberFormat="1" applyFont="1" applyFill="1" applyBorder="1" applyAlignment="1" applyProtection="1">
      <alignment horizontal="center"/>
      <protection locked="0"/>
    </xf>
    <xf numFmtId="0" fontId="23" fillId="31" borderId="77" xfId="40" applyFont="1" applyFill="1" applyBorder="1" applyAlignment="1">
      <alignment wrapText="1"/>
    </xf>
    <xf numFmtId="0" fontId="23" fillId="31" borderId="79" xfId="40" applyFont="1" applyFill="1" applyBorder="1"/>
    <xf numFmtId="0" fontId="18" fillId="31" borderId="0" xfId="40" applyFont="1" applyFill="1"/>
    <xf numFmtId="0" fontId="51" fillId="32" borderId="79" xfId="40" applyFont="1" applyFill="1" applyBorder="1" applyAlignment="1" applyProtection="1">
      <alignment horizontal="center" vertical="center"/>
      <protection locked="0"/>
    </xf>
    <xf numFmtId="0" fontId="51" fillId="32" borderId="79" xfId="40" applyFont="1" applyFill="1" applyBorder="1" applyAlignment="1" applyProtection="1">
      <alignment horizontal="center"/>
    </xf>
    <xf numFmtId="0" fontId="51" fillId="32" borderId="80" xfId="40" applyFont="1" applyFill="1" applyBorder="1" applyAlignment="1" applyProtection="1">
      <protection locked="0"/>
    </xf>
    <xf numFmtId="0" fontId="23" fillId="32" borderId="142" xfId="0" applyFont="1" applyFill="1" applyBorder="1" applyAlignment="1">
      <alignment horizontal="left" vertical="center"/>
    </xf>
    <xf numFmtId="0" fontId="23" fillId="32" borderId="76" xfId="0" applyFont="1" applyFill="1" applyBorder="1" applyAlignment="1">
      <alignment horizontal="center" vertical="center"/>
    </xf>
    <xf numFmtId="0" fontId="23" fillId="32" borderId="20" xfId="39" applyNumberFormat="1" applyFont="1" applyFill="1" applyBorder="1" applyAlignment="1" applyProtection="1">
      <alignment horizontal="center"/>
      <protection locked="0"/>
    </xf>
    <xf numFmtId="0" fontId="23" fillId="4" borderId="87" xfId="40" applyFont="1" applyFill="1" applyBorder="1" applyAlignment="1" applyProtection="1">
      <alignment horizontal="left" vertical="center" wrapText="1"/>
    </xf>
    <xf numFmtId="0" fontId="23" fillId="4" borderId="65" xfId="40" applyFont="1" applyFill="1" applyBorder="1" applyAlignment="1" applyProtection="1">
      <alignment horizontal="left" vertical="center" wrapText="1"/>
    </xf>
    <xf numFmtId="0" fontId="23" fillId="4" borderId="42" xfId="40" applyFont="1" applyFill="1" applyBorder="1" applyAlignment="1" applyProtection="1">
      <alignment horizontal="left" vertical="center" wrapText="1"/>
    </xf>
    <xf numFmtId="1" fontId="25" fillId="4" borderId="64" xfId="40" applyNumberFormat="1" applyFont="1" applyFill="1" applyBorder="1" applyAlignment="1" applyProtection="1">
      <alignment horizontal="center" vertical="center"/>
    </xf>
    <xf numFmtId="1" fontId="25" fillId="4" borderId="49" xfId="40" applyNumberFormat="1" applyFont="1" applyFill="1" applyBorder="1" applyAlignment="1" applyProtection="1">
      <alignment horizontal="center" vertical="center"/>
    </xf>
    <xf numFmtId="1" fontId="25" fillId="4" borderId="52" xfId="40" applyNumberFormat="1" applyFont="1" applyFill="1" applyBorder="1" applyAlignment="1" applyProtection="1">
      <alignment horizontal="left" vertical="center" shrinkToFit="1"/>
    </xf>
    <xf numFmtId="1" fontId="25" fillId="4" borderId="51" xfId="40" applyNumberFormat="1" applyFont="1" applyFill="1" applyBorder="1" applyAlignment="1" applyProtection="1">
      <alignment horizontal="left" vertical="center" shrinkToFit="1"/>
    </xf>
    <xf numFmtId="1" fontId="25" fillId="4" borderId="17" xfId="40" applyNumberFormat="1" applyFont="1" applyFill="1" applyBorder="1" applyAlignment="1" applyProtection="1">
      <alignment horizontal="left" vertical="center" shrinkToFit="1"/>
    </xf>
    <xf numFmtId="164" fontId="25" fillId="4" borderId="22" xfId="26" applyFont="1" applyFill="1" applyBorder="1" applyAlignment="1" applyProtection="1">
      <alignment horizontal="center" vertical="center"/>
    </xf>
    <xf numFmtId="164" fontId="25" fillId="4" borderId="156" xfId="26" applyFont="1" applyFill="1" applyBorder="1" applyAlignment="1" applyProtection="1">
      <alignment horizontal="center" vertical="center"/>
    </xf>
    <xf numFmtId="0" fontId="23" fillId="4" borderId="14" xfId="40" applyFont="1" applyFill="1" applyBorder="1" applyAlignment="1">
      <alignment horizontal="center" vertical="center"/>
    </xf>
    <xf numFmtId="0" fontId="23" fillId="4" borderId="91" xfId="40" applyFont="1" applyFill="1" applyBorder="1" applyAlignment="1" applyProtection="1">
      <alignment horizontal="center" vertical="center"/>
    </xf>
    <xf numFmtId="0" fontId="23" fillId="4" borderId="38" xfId="40" applyFont="1" applyFill="1" applyBorder="1" applyAlignment="1" applyProtection="1">
      <alignment horizontal="center" vertical="center"/>
    </xf>
    <xf numFmtId="0" fontId="23" fillId="4" borderId="92" xfId="40" applyFont="1" applyFill="1" applyBorder="1" applyAlignment="1" applyProtection="1">
      <alignment horizontal="center" vertical="center"/>
    </xf>
    <xf numFmtId="0" fontId="23" fillId="4" borderId="0" xfId="40" applyFont="1" applyFill="1" applyBorder="1" applyAlignment="1">
      <alignment horizontal="center" vertical="center"/>
    </xf>
    <xf numFmtId="1" fontId="23" fillId="4" borderId="52" xfId="40" applyNumberFormat="1" applyFont="1" applyFill="1" applyBorder="1" applyAlignment="1" applyProtection="1">
      <alignment horizontal="left" vertical="center"/>
    </xf>
    <xf numFmtId="1" fontId="23" fillId="4" borderId="51" xfId="40" applyNumberFormat="1" applyFont="1" applyFill="1" applyBorder="1" applyAlignment="1" applyProtection="1">
      <alignment horizontal="left" vertical="center"/>
    </xf>
    <xf numFmtId="1" fontId="23" fillId="4" borderId="17" xfId="40" applyNumberFormat="1" applyFont="1" applyFill="1" applyBorder="1" applyAlignment="1" applyProtection="1">
      <alignment horizontal="left" vertical="center"/>
    </xf>
    <xf numFmtId="1" fontId="23" fillId="4" borderId="16" xfId="40" applyNumberFormat="1" applyFont="1" applyFill="1" applyBorder="1" applyAlignment="1" applyProtection="1">
      <alignment horizontal="left" vertical="center" shrinkToFit="1"/>
    </xf>
    <xf numFmtId="9" fontId="25" fillId="4" borderId="22" xfId="45" applyFont="1" applyFill="1" applyBorder="1" applyAlignment="1" applyProtection="1">
      <alignment horizontal="center" vertical="center"/>
    </xf>
    <xf numFmtId="9" fontId="25" fillId="4" borderId="156" xfId="45" applyFont="1" applyFill="1" applyBorder="1" applyAlignment="1" applyProtection="1">
      <alignment horizontal="center" vertical="center"/>
    </xf>
    <xf numFmtId="165" fontId="25" fillId="4" borderId="22" xfId="26" applyNumberFormat="1" applyFont="1" applyFill="1" applyBorder="1" applyAlignment="1" applyProtection="1">
      <alignment horizontal="center" vertical="center"/>
    </xf>
    <xf numFmtId="165" fontId="25" fillId="4" borderId="156" xfId="26" applyNumberFormat="1" applyFont="1" applyFill="1" applyBorder="1" applyAlignment="1" applyProtection="1">
      <alignment horizontal="center" vertical="center"/>
    </xf>
    <xf numFmtId="0" fontId="25" fillId="4" borderId="19" xfId="40" applyFont="1" applyFill="1" applyBorder="1" applyAlignment="1" applyProtection="1">
      <alignment horizontal="center" vertical="center"/>
    </xf>
    <xf numFmtId="0" fontId="25" fillId="4" borderId="10" xfId="40" applyFont="1" applyFill="1" applyBorder="1" applyAlignment="1" applyProtection="1">
      <alignment horizontal="center" textRotation="90"/>
    </xf>
    <xf numFmtId="0" fontId="25" fillId="4" borderId="20" xfId="40" applyFont="1" applyFill="1" applyBorder="1" applyAlignment="1" applyProtection="1">
      <alignment horizontal="center" vertical="center"/>
    </xf>
    <xf numFmtId="0" fontId="25" fillId="4" borderId="27" xfId="40" applyFont="1" applyFill="1" applyBorder="1" applyAlignment="1" applyProtection="1">
      <alignment horizontal="center" textRotation="90" wrapText="1"/>
    </xf>
    <xf numFmtId="0" fontId="25" fillId="4" borderId="150" xfId="40" applyFont="1" applyFill="1" applyBorder="1" applyAlignment="1" applyProtection="1">
      <alignment horizontal="center" textRotation="90" wrapText="1"/>
    </xf>
    <xf numFmtId="0" fontId="25" fillId="4" borderId="63" xfId="40" applyFont="1" applyFill="1" applyBorder="1" applyAlignment="1" applyProtection="1">
      <alignment horizontal="center"/>
    </xf>
    <xf numFmtId="0" fontId="25" fillId="4" borderId="69" xfId="40" applyFont="1" applyFill="1" applyBorder="1" applyAlignment="1" applyProtection="1">
      <alignment horizontal="center"/>
    </xf>
    <xf numFmtId="0" fontId="25" fillId="4" borderId="62" xfId="40" applyFont="1" applyFill="1" applyBorder="1" applyAlignment="1" applyProtection="1">
      <alignment horizontal="center" textRotation="90" wrapText="1"/>
    </xf>
    <xf numFmtId="0" fontId="39" fillId="4" borderId="157" xfId="40" applyFont="1" applyFill="1" applyBorder="1" applyAlignment="1" applyProtection="1">
      <alignment horizontal="center" textRotation="90" wrapText="1"/>
    </xf>
    <xf numFmtId="0" fontId="24" fillId="0" borderId="0" xfId="40" applyFont="1" applyFill="1" applyBorder="1" applyAlignment="1" applyProtection="1">
      <alignment horizontal="center" vertical="center"/>
    </xf>
    <xf numFmtId="0" fontId="24" fillId="0" borderId="0" xfId="40" applyFont="1" applyFill="1" applyBorder="1" applyAlignment="1" applyProtection="1">
      <alignment horizontal="center" vertical="center"/>
      <protection locked="0"/>
    </xf>
    <xf numFmtId="0" fontId="25" fillId="4" borderId="70" xfId="40" applyFont="1" applyFill="1" applyBorder="1" applyAlignment="1" applyProtection="1">
      <alignment horizontal="center" vertical="center" textRotation="90"/>
    </xf>
    <xf numFmtId="0" fontId="26" fillId="4" borderId="71" xfId="40" applyFont="1" applyFill="1" applyBorder="1" applyAlignment="1" applyProtection="1">
      <alignment horizontal="center" vertical="center" textRotation="90"/>
    </xf>
    <xf numFmtId="0" fontId="27" fillId="4" borderId="72" xfId="40" applyFont="1" applyFill="1" applyBorder="1" applyAlignment="1" applyProtection="1">
      <alignment horizontal="center" vertical="center"/>
    </xf>
    <xf numFmtId="0" fontId="25" fillId="4" borderId="75" xfId="40" applyFont="1" applyFill="1" applyBorder="1" applyAlignment="1" applyProtection="1">
      <alignment horizontal="center"/>
    </xf>
    <xf numFmtId="0" fontId="25" fillId="4" borderId="73" xfId="40" applyFont="1" applyFill="1" applyBorder="1" applyAlignment="1" applyProtection="1">
      <alignment horizontal="center" vertical="center" wrapText="1"/>
    </xf>
    <xf numFmtId="164" fontId="25" fillId="4" borderId="21" xfId="26" applyFont="1" applyFill="1" applyBorder="1" applyAlignment="1" applyProtection="1">
      <alignment horizontal="center" vertical="center"/>
    </xf>
    <xf numFmtId="0" fontId="23" fillId="4" borderId="68" xfId="40" applyFont="1" applyFill="1" applyBorder="1" applyAlignment="1">
      <alignment horizontal="center" vertical="center"/>
    </xf>
    <xf numFmtId="1" fontId="23" fillId="4" borderId="66" xfId="40" applyNumberFormat="1" applyFont="1" applyFill="1" applyBorder="1" applyAlignment="1" applyProtection="1">
      <alignment horizontal="left" vertical="center"/>
    </xf>
    <xf numFmtId="165" fontId="25" fillId="4" borderId="67" xfId="26" applyNumberFormat="1" applyFont="1" applyFill="1" applyBorder="1" applyAlignment="1" applyProtection="1">
      <alignment horizontal="center" vertical="center"/>
    </xf>
    <xf numFmtId="0" fontId="47" fillId="27" borderId="77" xfId="40" applyFont="1" applyFill="1" applyBorder="1" applyAlignment="1">
      <alignment horizontal="center" vertical="center" wrapText="1"/>
    </xf>
    <xf numFmtId="0" fontId="41" fillId="27" borderId="77" xfId="0" applyFont="1" applyFill="1" applyBorder="1" applyAlignment="1">
      <alignment vertical="center" wrapText="1"/>
    </xf>
    <xf numFmtId="0" fontId="47" fillId="27" borderId="79" xfId="40" applyFont="1" applyFill="1" applyBorder="1" applyAlignment="1">
      <alignment horizontal="center" vertical="center" wrapText="1"/>
    </xf>
    <xf numFmtId="0" fontId="41" fillId="27" borderId="79" xfId="0" applyFont="1" applyFill="1" applyBorder="1" applyAlignment="1">
      <alignment horizontal="center" vertical="center" wrapText="1"/>
    </xf>
    <xf numFmtId="0" fontId="25" fillId="4" borderId="74" xfId="40" applyFont="1" applyFill="1" applyBorder="1" applyAlignment="1" applyProtection="1">
      <alignment horizontal="center" vertical="center"/>
    </xf>
    <xf numFmtId="0" fontId="25" fillId="25" borderId="94" xfId="46" applyFont="1" applyFill="1" applyBorder="1" applyAlignment="1" applyProtection="1">
      <alignment horizontal="center" vertical="center" textRotation="90"/>
    </xf>
    <xf numFmtId="0" fontId="25" fillId="25" borderId="101" xfId="46" applyFont="1" applyFill="1" applyBorder="1" applyAlignment="1" applyProtection="1">
      <alignment horizontal="center" vertical="center" textRotation="90"/>
    </xf>
    <xf numFmtId="0" fontId="25" fillId="25" borderId="113" xfId="46" applyFont="1" applyFill="1" applyBorder="1" applyAlignment="1" applyProtection="1">
      <alignment horizontal="center" vertical="center" textRotation="90"/>
    </xf>
    <xf numFmtId="0" fontId="26" fillId="25" borderId="95" xfId="46" applyFont="1" applyFill="1" applyBorder="1" applyAlignment="1" applyProtection="1">
      <alignment horizontal="center" vertical="center" textRotation="90"/>
    </xf>
    <xf numFmtId="0" fontId="26" fillId="25" borderId="102" xfId="46" applyFont="1" applyFill="1" applyBorder="1" applyAlignment="1" applyProtection="1">
      <alignment horizontal="center" vertical="center" textRotation="90"/>
    </xf>
    <xf numFmtId="0" fontId="26" fillId="25" borderId="114" xfId="46" applyFont="1" applyFill="1" applyBorder="1" applyAlignment="1" applyProtection="1">
      <alignment horizontal="center" vertical="center" textRotation="90"/>
    </xf>
    <xf numFmtId="0" fontId="27" fillId="25" borderId="96" xfId="46" applyFont="1" applyFill="1" applyBorder="1" applyAlignment="1" applyProtection="1">
      <alignment horizontal="center" vertical="center"/>
    </xf>
    <xf numFmtId="0" fontId="27" fillId="25" borderId="0" xfId="46" applyFont="1" applyFill="1" applyBorder="1" applyAlignment="1" applyProtection="1">
      <alignment horizontal="center" vertical="center"/>
    </xf>
    <xf numFmtId="0" fontId="35" fillId="25" borderId="115" xfId="50" applyFill="1" applyBorder="1" applyAlignment="1" applyProtection="1">
      <alignment horizontal="center" vertical="center"/>
    </xf>
    <xf numFmtId="0" fontId="25" fillId="25" borderId="97" xfId="46" applyFont="1" applyFill="1" applyBorder="1" applyAlignment="1" applyProtection="1">
      <alignment horizontal="center" vertical="center" wrapText="1"/>
    </xf>
    <xf numFmtId="0" fontId="35" fillId="25" borderId="98" xfId="50" applyFill="1" applyBorder="1" applyAlignment="1" applyProtection="1">
      <alignment horizontal="center" vertical="center" wrapText="1"/>
    </xf>
    <xf numFmtId="0" fontId="41" fillId="25" borderId="77" xfId="46" applyFont="1" applyFill="1" applyBorder="1" applyAlignment="1" applyProtection="1">
      <alignment horizontal="center" vertical="center"/>
    </xf>
    <xf numFmtId="0" fontId="35" fillId="25" borderId="79" xfId="50" applyFill="1" applyBorder="1" applyAlignment="1" applyProtection="1">
      <alignment horizontal="center" vertical="center"/>
    </xf>
    <xf numFmtId="0" fontId="41" fillId="25" borderId="79" xfId="46" applyFont="1" applyFill="1" applyBorder="1" applyAlignment="1" applyProtection="1">
      <alignment horizontal="center" vertical="center"/>
    </xf>
    <xf numFmtId="0" fontId="41" fillId="25" borderId="79" xfId="46" applyFont="1" applyFill="1" applyBorder="1" applyAlignment="1" applyProtection="1">
      <alignment horizontal="center" textRotation="90"/>
    </xf>
    <xf numFmtId="0" fontId="35" fillId="25" borderId="117" xfId="50" applyFill="1" applyBorder="1" applyAlignment="1" applyProtection="1">
      <alignment horizontal="center"/>
    </xf>
    <xf numFmtId="0" fontId="41" fillId="25" borderId="112" xfId="46" applyFont="1" applyFill="1" applyBorder="1" applyAlignment="1" applyProtection="1">
      <alignment horizontal="center" textRotation="90"/>
    </xf>
    <xf numFmtId="0" fontId="35" fillId="25" borderId="120" xfId="50" applyFill="1" applyBorder="1" applyAlignment="1" applyProtection="1">
      <alignment horizontal="center"/>
    </xf>
    <xf numFmtId="0" fontId="41" fillId="25" borderId="111" xfId="46" applyFont="1" applyFill="1" applyBorder="1" applyAlignment="1" applyProtection="1">
      <alignment horizontal="center" vertical="center"/>
    </xf>
    <xf numFmtId="0" fontId="41" fillId="25" borderId="80" xfId="46" applyFont="1" applyFill="1" applyBorder="1" applyAlignment="1" applyProtection="1">
      <alignment horizontal="center" textRotation="90"/>
    </xf>
    <xf numFmtId="0" fontId="35" fillId="25" borderId="118" xfId="50" applyFill="1" applyBorder="1" applyAlignment="1" applyProtection="1">
      <alignment horizontal="center"/>
    </xf>
    <xf numFmtId="0" fontId="24" fillId="0" borderId="0" xfId="46" applyFont="1" applyFill="1" applyAlignment="1" applyProtection="1">
      <alignment horizontal="center" vertical="center"/>
    </xf>
    <xf numFmtId="0" fontId="24" fillId="0" borderId="0" xfId="46" applyFont="1" applyFill="1" applyBorder="1" applyAlignment="1" applyProtection="1">
      <alignment horizontal="center" vertical="center"/>
      <protection locked="0"/>
    </xf>
    <xf numFmtId="0" fontId="25" fillId="25" borderId="99" xfId="46" applyFont="1" applyFill="1" applyBorder="1" applyAlignment="1" applyProtection="1">
      <alignment horizontal="center" vertical="center"/>
    </xf>
    <xf numFmtId="0" fontId="23" fillId="0" borderId="96" xfId="50" applyFont="1" applyBorder="1" applyAlignment="1">
      <alignment horizontal="center" vertical="center"/>
    </xf>
    <xf numFmtId="0" fontId="23" fillId="0" borderId="100" xfId="50" applyFont="1" applyBorder="1" applyAlignment="1">
      <alignment horizontal="center" vertical="center"/>
    </xf>
    <xf numFmtId="0" fontId="23" fillId="0" borderId="108" xfId="50" applyFont="1" applyBorder="1" applyAlignment="1">
      <alignment horizontal="center" vertical="center"/>
    </xf>
    <xf numFmtId="0" fontId="23" fillId="0" borderId="109" xfId="50" applyFont="1" applyBorder="1" applyAlignment="1">
      <alignment horizontal="center" vertical="center"/>
    </xf>
    <xf numFmtId="0" fontId="23" fillId="0" borderId="110" xfId="50" applyFont="1" applyBorder="1" applyAlignment="1">
      <alignment horizontal="center" vertical="center"/>
    </xf>
    <xf numFmtId="0" fontId="41" fillId="27" borderId="79" xfId="0" applyFont="1" applyFill="1" applyBorder="1" applyAlignment="1">
      <alignment vertical="center"/>
    </xf>
    <xf numFmtId="0" fontId="41" fillId="25" borderId="103" xfId="46" applyFont="1" applyFill="1" applyBorder="1" applyAlignment="1" applyProtection="1">
      <alignment horizontal="center"/>
    </xf>
    <xf numFmtId="0" fontId="41" fillId="25" borderId="104" xfId="46" applyFont="1" applyFill="1" applyBorder="1" applyAlignment="1" applyProtection="1">
      <alignment horizontal="center"/>
    </xf>
    <xf numFmtId="0" fontId="41" fillId="25" borderId="105" xfId="46" applyFont="1" applyFill="1" applyBorder="1" applyAlignment="1" applyProtection="1">
      <alignment horizontal="center"/>
    </xf>
    <xf numFmtId="0" fontId="41" fillId="25" borderId="106" xfId="46" applyFont="1" applyFill="1" applyBorder="1" applyAlignment="1" applyProtection="1">
      <alignment horizontal="center"/>
    </xf>
    <xf numFmtId="0" fontId="41" fillId="25" borderId="107" xfId="46" applyFont="1" applyFill="1" applyBorder="1" applyAlignment="1" applyProtection="1">
      <alignment horizontal="center"/>
    </xf>
    <xf numFmtId="0" fontId="41" fillId="25" borderId="89" xfId="46" applyFont="1" applyFill="1" applyBorder="1" applyAlignment="1" applyProtection="1">
      <alignment horizontal="center" textRotation="90"/>
    </xf>
    <xf numFmtId="0" fontId="35" fillId="25" borderId="121" xfId="50" applyFill="1" applyBorder="1" applyAlignment="1" applyProtection="1">
      <alignment horizontal="center"/>
    </xf>
    <xf numFmtId="0" fontId="44" fillId="4" borderId="144" xfId="40" applyFont="1" applyFill="1" applyBorder="1" applyAlignment="1" applyProtection="1">
      <alignment horizontal="center" vertical="center" textRotation="90" wrapText="1"/>
    </xf>
    <xf numFmtId="0" fontId="44" fillId="4" borderId="145" xfId="40" applyFont="1" applyFill="1" applyBorder="1" applyAlignment="1" applyProtection="1">
      <alignment horizontal="center" vertical="center" textRotation="90" wrapText="1"/>
    </xf>
    <xf numFmtId="0" fontId="38" fillId="25" borderId="109" xfId="46" applyFont="1" applyFill="1" applyBorder="1" applyAlignment="1">
      <alignment horizontal="center" vertical="center"/>
    </xf>
    <xf numFmtId="0" fontId="35" fillId="25" borderId="109" xfId="50" applyFill="1" applyBorder="1" applyAlignment="1">
      <alignment horizontal="center" vertical="center"/>
    </xf>
    <xf numFmtId="0" fontId="38" fillId="25" borderId="143" xfId="46" applyFont="1" applyFill="1" applyBorder="1" applyAlignment="1">
      <alignment horizontal="center" vertical="center"/>
    </xf>
    <xf numFmtId="0" fontId="35" fillId="25" borderId="143" xfId="50" applyFill="1" applyBorder="1" applyAlignment="1">
      <alignment horizontal="center" vertical="center"/>
    </xf>
    <xf numFmtId="0" fontId="38" fillId="25" borderId="14" xfId="46" applyFont="1" applyFill="1" applyBorder="1" applyAlignment="1">
      <alignment horizontal="center" vertical="center"/>
    </xf>
    <xf numFmtId="0" fontId="35" fillId="25" borderId="14" xfId="50" applyFill="1" applyBorder="1" applyAlignment="1">
      <alignment horizontal="center" vertical="center"/>
    </xf>
    <xf numFmtId="0" fontId="23" fillId="25" borderId="86" xfId="46" applyFont="1" applyFill="1" applyBorder="1" applyAlignment="1" applyProtection="1">
      <alignment horizontal="left" vertical="center" wrapText="1"/>
    </xf>
    <xf numFmtId="0" fontId="35" fillId="25" borderId="79" xfId="50" applyFill="1" applyBorder="1" applyAlignment="1" applyProtection="1">
      <alignment horizontal="left" vertical="center" wrapText="1"/>
    </xf>
    <xf numFmtId="1" fontId="25" fillId="25" borderId="81" xfId="46" applyNumberFormat="1" applyFont="1" applyFill="1" applyBorder="1" applyAlignment="1" applyProtection="1">
      <alignment horizontal="center" vertical="center"/>
    </xf>
    <xf numFmtId="1" fontId="25" fillId="25" borderId="78" xfId="46" applyNumberFormat="1" applyFont="1" applyFill="1" applyBorder="1" applyAlignment="1" applyProtection="1">
      <alignment horizontal="center" vertical="center"/>
    </xf>
    <xf numFmtId="0" fontId="38" fillId="25" borderId="175" xfId="46" applyFont="1" applyFill="1" applyBorder="1" applyAlignment="1">
      <alignment horizontal="center" vertical="center"/>
    </xf>
    <xf numFmtId="0" fontId="41" fillId="25" borderId="112" xfId="46" applyFont="1" applyFill="1" applyBorder="1" applyAlignment="1" applyProtection="1">
      <alignment horizontal="center" vertical="center"/>
    </xf>
    <xf numFmtId="0" fontId="41" fillId="25" borderId="85" xfId="46" applyFont="1" applyFill="1" applyBorder="1" applyAlignment="1" applyProtection="1">
      <alignment horizontal="center" textRotation="90"/>
    </xf>
    <xf numFmtId="0" fontId="41" fillId="25" borderId="170" xfId="46" applyFont="1" applyFill="1" applyBorder="1" applyAlignment="1" applyProtection="1">
      <alignment horizontal="center" textRotation="90"/>
    </xf>
    <xf numFmtId="0" fontId="47" fillId="27" borderId="85" xfId="40" applyFont="1" applyFill="1" applyBorder="1" applyAlignment="1">
      <alignment horizontal="center" vertical="center" wrapText="1"/>
    </xf>
    <xf numFmtId="0" fontId="47" fillId="27" borderId="133" xfId="40" applyFont="1" applyFill="1" applyBorder="1" applyAlignment="1">
      <alignment horizontal="center" vertical="center" wrapText="1"/>
    </xf>
    <xf numFmtId="0" fontId="47" fillId="27" borderId="83" xfId="40" applyFont="1" applyFill="1" applyBorder="1" applyAlignment="1">
      <alignment horizontal="center" vertical="center" wrapText="1"/>
    </xf>
    <xf numFmtId="0" fontId="41" fillId="25" borderId="168" xfId="46" applyFont="1" applyFill="1" applyBorder="1" applyAlignment="1" applyProtection="1">
      <alignment horizontal="center" textRotation="90"/>
    </xf>
    <xf numFmtId="0" fontId="41" fillId="25" borderId="169" xfId="46" applyFont="1" applyFill="1" applyBorder="1" applyAlignment="1" applyProtection="1">
      <alignment horizontal="center" textRotation="90"/>
    </xf>
    <xf numFmtId="0" fontId="41" fillId="25" borderId="81" xfId="46" applyFont="1" applyFill="1" applyBorder="1" applyAlignment="1" applyProtection="1">
      <alignment horizontal="center" vertical="center"/>
    </xf>
    <xf numFmtId="0" fontId="41" fillId="25" borderId="167" xfId="46" applyFont="1" applyFill="1" applyBorder="1" applyAlignment="1" applyProtection="1">
      <alignment horizontal="center" vertical="center"/>
    </xf>
    <xf numFmtId="0" fontId="27" fillId="25" borderId="172" xfId="46" applyFont="1" applyFill="1" applyBorder="1" applyAlignment="1" applyProtection="1">
      <alignment horizontal="center" vertical="center"/>
    </xf>
    <xf numFmtId="0" fontId="27" fillId="25" borderId="173" xfId="46" applyFont="1" applyFill="1" applyBorder="1" applyAlignment="1" applyProtection="1">
      <alignment horizontal="center" vertical="center"/>
    </xf>
    <xf numFmtId="0" fontId="27" fillId="25" borderId="174" xfId="46" applyFont="1" applyFill="1" applyBorder="1" applyAlignment="1" applyProtection="1">
      <alignment horizontal="center" vertical="center"/>
    </xf>
    <xf numFmtId="0" fontId="25" fillId="25" borderId="98" xfId="46" applyFont="1" applyFill="1" applyBorder="1" applyAlignment="1" applyProtection="1">
      <alignment horizontal="center" vertical="center" wrapText="1"/>
    </xf>
    <xf numFmtId="0" fontId="25" fillId="25" borderId="171" xfId="46" applyFont="1" applyFill="1" applyBorder="1" applyAlignment="1" applyProtection="1">
      <alignment horizontal="center" vertical="center" wrapText="1"/>
    </xf>
    <xf numFmtId="1" fontId="25" fillId="25" borderId="180" xfId="46" applyNumberFormat="1" applyFont="1" applyFill="1" applyBorder="1" applyAlignment="1" applyProtection="1">
      <alignment horizontal="center" vertical="center"/>
    </xf>
    <xf numFmtId="1" fontId="25" fillId="25" borderId="181" xfId="46" applyNumberFormat="1" applyFont="1" applyFill="1" applyBorder="1" applyAlignment="1" applyProtection="1">
      <alignment horizontal="center" vertical="center"/>
    </xf>
    <xf numFmtId="0" fontId="47" fillId="27" borderId="178" xfId="40" applyFont="1" applyFill="1" applyBorder="1" applyAlignment="1">
      <alignment horizontal="center" vertical="center" wrapText="1"/>
    </xf>
    <xf numFmtId="0" fontId="47" fillId="27" borderId="179" xfId="40" applyFont="1" applyFill="1" applyBorder="1" applyAlignment="1">
      <alignment horizontal="center" vertical="center" wrapText="1"/>
    </xf>
    <xf numFmtId="0" fontId="47" fillId="27" borderId="127" xfId="40" applyFont="1" applyFill="1" applyBorder="1" applyAlignment="1">
      <alignment horizontal="center" vertical="center" wrapText="1"/>
    </xf>
    <xf numFmtId="0" fontId="23" fillId="25" borderId="81" xfId="46" applyFont="1" applyFill="1" applyBorder="1" applyAlignment="1" applyProtection="1">
      <alignment horizontal="left" vertical="center" wrapText="1"/>
    </xf>
    <xf numFmtId="0" fontId="23" fillId="25" borderId="78" xfId="46" applyFont="1" applyFill="1" applyBorder="1" applyAlignment="1" applyProtection="1">
      <alignment horizontal="left" vertical="center" wrapText="1"/>
    </xf>
    <xf numFmtId="0" fontId="23" fillId="25" borderId="77" xfId="46" applyFont="1" applyFill="1" applyBorder="1" applyAlignment="1" applyProtection="1">
      <alignment horizontal="left" vertical="center" wrapText="1"/>
    </xf>
    <xf numFmtId="0" fontId="41" fillId="25" borderId="176" xfId="46" applyFont="1" applyFill="1" applyBorder="1" applyAlignment="1" applyProtection="1">
      <alignment horizontal="center" textRotation="90"/>
    </xf>
    <xf numFmtId="0" fontId="41" fillId="25" borderId="177" xfId="46" applyFont="1" applyFill="1" applyBorder="1" applyAlignment="1" applyProtection="1">
      <alignment horizontal="center" textRotation="90"/>
    </xf>
    <xf numFmtId="0" fontId="38" fillId="25" borderId="183" xfId="46" applyFont="1" applyFill="1" applyBorder="1" applyAlignment="1">
      <alignment horizontal="center" vertical="center"/>
    </xf>
    <xf numFmtId="0" fontId="38" fillId="25" borderId="182" xfId="46" applyFont="1" applyFill="1" applyBorder="1" applyAlignment="1">
      <alignment horizontal="center" vertical="center"/>
    </xf>
    <xf numFmtId="0" fontId="25" fillId="25" borderId="96" xfId="46" applyFont="1" applyFill="1" applyBorder="1" applyAlignment="1" applyProtection="1">
      <alignment horizontal="center" vertical="center"/>
    </xf>
    <xf numFmtId="0" fontId="25" fillId="25" borderId="100" xfId="46" applyFont="1" applyFill="1" applyBorder="1" applyAlignment="1" applyProtection="1">
      <alignment horizontal="center" vertical="center"/>
    </xf>
    <xf numFmtId="0" fontId="25" fillId="25" borderId="108" xfId="46" applyFont="1" applyFill="1" applyBorder="1" applyAlignment="1" applyProtection="1">
      <alignment horizontal="center" vertical="center"/>
    </xf>
    <xf numFmtId="0" fontId="25" fillId="25" borderId="109" xfId="46" applyFont="1" applyFill="1" applyBorder="1" applyAlignment="1" applyProtection="1">
      <alignment horizontal="center" vertical="center"/>
    </xf>
    <xf numFmtId="0" fontId="25" fillId="25" borderId="110" xfId="46" applyFont="1" applyFill="1" applyBorder="1" applyAlignment="1" applyProtection="1">
      <alignment horizontal="center" vertical="center"/>
    </xf>
    <xf numFmtId="0" fontId="41" fillId="25" borderId="164" xfId="46" applyFont="1" applyFill="1" applyBorder="1" applyAlignment="1" applyProtection="1">
      <alignment horizontal="center"/>
    </xf>
    <xf numFmtId="0" fontId="41" fillId="25" borderId="165" xfId="46" applyFont="1" applyFill="1" applyBorder="1" applyAlignment="1" applyProtection="1">
      <alignment horizontal="center"/>
    </xf>
    <xf numFmtId="0" fontId="41" fillId="25" borderId="166" xfId="46" applyFont="1" applyFill="1" applyBorder="1" applyAlignment="1" applyProtection="1">
      <alignment horizontal="center"/>
    </xf>
    <xf numFmtId="0" fontId="41" fillId="25" borderId="130" xfId="46" applyFont="1" applyFill="1" applyBorder="1" applyAlignment="1" applyProtection="1">
      <alignment horizontal="center"/>
    </xf>
    <xf numFmtId="0" fontId="25" fillId="25" borderId="184" xfId="46" applyFont="1" applyFill="1" applyBorder="1" applyAlignment="1" applyProtection="1">
      <alignment horizontal="center" vertical="center" wrapText="1"/>
    </xf>
    <xf numFmtId="0" fontId="24" fillId="0" borderId="87" xfId="40" applyFont="1" applyFill="1" applyBorder="1" applyAlignment="1" applyProtection="1">
      <alignment horizontal="center" vertical="center"/>
    </xf>
    <xf numFmtId="0" fontId="51" fillId="32" borderId="79" xfId="52" applyFont="1" applyFill="1" applyBorder="1"/>
    <xf numFmtId="0" fontId="58" fillId="31" borderId="79" xfId="52" applyFont="1" applyFill="1" applyBorder="1"/>
  </cellXfs>
  <cellStyles count="5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47"/>
    <cellStyle name="Normál 2 2" xfId="48"/>
    <cellStyle name="Normál 3" xfId="49"/>
    <cellStyle name="Normál 3 2" xfId="50"/>
    <cellStyle name="Normál 4" xfId="51"/>
    <cellStyle name="Normál 4 2" xfId="52"/>
    <cellStyle name="Normál_bsc_kep_terv_onkorm_szakir" xfId="39"/>
    <cellStyle name="Normál_H_B séma 0323" xfId="40"/>
    <cellStyle name="Normál_H_B séma 0323 2" xfId="46"/>
    <cellStyle name="Összesen" xfId="41" builtinId="25" customBuiltin="1"/>
    <cellStyle name="Rossz" xfId="42" builtinId="27" customBuiltin="1"/>
    <cellStyle name="Semleges" xfId="43" builtinId="28" customBuiltin="1"/>
    <cellStyle name="Számítás" xfId="44" builtinId="22" customBuiltin="1"/>
    <cellStyle name="Százalék" xfId="4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B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CE43C"/>
      <color rgb="FF99FF99"/>
      <color rgb="FF66FF99"/>
      <color rgb="FF99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DH%202020\SZAKFEJLESZTES%202020\Logisztika\2020%20ttprogramok\8_f&#233;l&#233;ves_TANTERVIH&#193;L&#211;_Kat%20Log%200125%20jav%20F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DH%202020\SZAKFEJLESZTES%202020\Logisztika\2020%20ttprogramok\haditechn\Haditechnika%20OVT%200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AK"/>
      <sheetName val="HADTAP_SPEC"/>
      <sheetName val="haditechnikai_SPEC"/>
      <sheetName val="Közl_SPEC"/>
      <sheetName val="Pénzügy_SPEC"/>
    </sheetNames>
    <sheetDataSet>
      <sheetData sheetId="0">
        <row r="109">
          <cell r="BE109">
            <v>183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AK"/>
      <sheetName val="páncélos- és gépjármű"/>
      <sheetName val="fegyverzettechnika"/>
    </sheetNames>
    <sheetDataSet>
      <sheetData sheetId="0">
        <row r="113">
          <cell r="BE113">
            <v>37</v>
          </cell>
        </row>
        <row r="121">
          <cell r="BE121">
            <v>199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indexed="10"/>
    <pageSetUpPr fitToPage="1"/>
  </sheetPr>
  <dimension ref="A1:BG271"/>
  <sheetViews>
    <sheetView topLeftCell="A79" zoomScale="80" zoomScaleNormal="80" zoomScaleSheetLayoutView="75" zoomScalePageLayoutView="90" workbookViewId="0">
      <pane xSplit="3" topLeftCell="D1" activePane="topRight" state="frozen"/>
      <selection activeCell="A19" sqref="A19"/>
      <selection pane="topRight" activeCell="C43" sqref="C43"/>
    </sheetView>
  </sheetViews>
  <sheetFormatPr defaultColWidth="10.625" defaultRowHeight="15.6" x14ac:dyDescent="0.3"/>
  <cols>
    <col min="1" max="1" width="17.125" style="1" customWidth="1"/>
    <col min="2" max="2" width="7.125" style="96" customWidth="1"/>
    <col min="3" max="3" width="63.625" style="96" customWidth="1"/>
    <col min="4" max="4" width="6.875" style="93" customWidth="1"/>
    <col min="5" max="5" width="7.5" style="93" customWidth="1"/>
    <col min="6" max="6" width="4.5" style="93" customWidth="1"/>
    <col min="7" max="7" width="7.5" style="93" customWidth="1"/>
    <col min="8" max="8" width="6" style="93" customWidth="1"/>
    <col min="9" max="9" width="6.375" style="93" customWidth="1"/>
    <col min="10" max="10" width="4.5" style="93" customWidth="1"/>
    <col min="11" max="11" width="7.5" style="93" customWidth="1"/>
    <col min="12" max="12" width="4.5" style="93" customWidth="1"/>
    <col min="13" max="13" width="7.5" style="93" customWidth="1"/>
    <col min="14" max="15" width="6" style="93" customWidth="1"/>
    <col min="16" max="16" width="4.5" style="93" customWidth="1"/>
    <col min="17" max="17" width="7.5" style="93" customWidth="1"/>
    <col min="18" max="18" width="4.5" style="93" customWidth="1"/>
    <col min="19" max="19" width="7.5" style="93" customWidth="1"/>
    <col min="20" max="21" width="6" style="93" customWidth="1"/>
    <col min="22" max="22" width="4.5" style="93" customWidth="1"/>
    <col min="23" max="23" width="7.5" style="93" customWidth="1"/>
    <col min="24" max="24" width="4.5" style="93" customWidth="1"/>
    <col min="25" max="25" width="7.5" style="93" customWidth="1"/>
    <col min="26" max="27" width="6" style="93" customWidth="1"/>
    <col min="28" max="28" width="4.5" style="93" customWidth="1"/>
    <col min="29" max="29" width="7.5" style="93" customWidth="1"/>
    <col min="30" max="30" width="4.5" style="93" customWidth="1"/>
    <col min="31" max="31" width="7.5" style="93" customWidth="1"/>
    <col min="32" max="33" width="6" style="93" customWidth="1"/>
    <col min="34" max="34" width="5.625" style="93" customWidth="1"/>
    <col min="35" max="35" width="7.5" style="93" customWidth="1"/>
    <col min="36" max="36" width="5.875" style="93" customWidth="1"/>
    <col min="37" max="37" width="8.125" style="93" bestFit="1" customWidth="1"/>
    <col min="38" max="40" width="5.875" style="93" customWidth="1"/>
    <col min="41" max="41" width="8.125" style="93" bestFit="1" customWidth="1"/>
    <col min="42" max="42" width="6.5" style="93" customWidth="1"/>
    <col min="43" max="43" width="8.125" style="93" bestFit="1" customWidth="1"/>
    <col min="44" max="46" width="5.875" style="93" customWidth="1"/>
    <col min="47" max="47" width="8.125" style="93" bestFit="1" customWidth="1"/>
    <col min="48" max="48" width="5.875" style="93" customWidth="1"/>
    <col min="49" max="49" width="8.125" style="93" bestFit="1" customWidth="1"/>
    <col min="50" max="52" width="6.5" style="93" bestFit="1" customWidth="1"/>
    <col min="53" max="53" width="8.125" style="93" bestFit="1" customWidth="1"/>
    <col min="54" max="54" width="6.5" style="93" bestFit="1" customWidth="1"/>
    <col min="55" max="55" width="8.125" style="93" bestFit="1" customWidth="1"/>
    <col min="56" max="56" width="6.5" style="93" bestFit="1" customWidth="1"/>
    <col min="57" max="57" width="10.375" style="93" customWidth="1"/>
    <col min="58" max="58" width="53.625" style="297" customWidth="1"/>
    <col min="59" max="59" width="32.625" style="2" customWidth="1"/>
    <col min="60" max="69" width="1.875" style="2" customWidth="1"/>
    <col min="70" max="70" width="2.375" style="2" customWidth="1"/>
    <col min="71" max="16384" width="10.625" style="2"/>
  </cols>
  <sheetData>
    <row r="1" spans="1:59" ht="23.4" x14ac:dyDescent="0.25">
      <c r="A1" s="393" t="s">
        <v>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  <c r="AF1" s="393"/>
      <c r="AG1" s="393"/>
      <c r="AH1" s="393"/>
      <c r="AI1" s="393"/>
      <c r="AJ1" s="393"/>
      <c r="AK1" s="393"/>
      <c r="AL1" s="393"/>
      <c r="AM1" s="393"/>
      <c r="AN1" s="393"/>
      <c r="AO1" s="393"/>
      <c r="AP1" s="393"/>
      <c r="AQ1" s="393"/>
      <c r="AR1" s="393"/>
      <c r="AS1" s="393"/>
      <c r="AT1" s="393"/>
      <c r="AU1" s="393"/>
      <c r="AV1" s="393"/>
      <c r="AW1" s="393"/>
      <c r="AX1" s="393"/>
      <c r="AY1" s="393"/>
      <c r="AZ1" s="393"/>
      <c r="BA1" s="393"/>
      <c r="BB1" s="393"/>
      <c r="BC1" s="393"/>
      <c r="BD1" s="393"/>
      <c r="BE1" s="393"/>
    </row>
    <row r="2" spans="1:59" ht="23.4" x14ac:dyDescent="0.25">
      <c r="A2" s="394" t="s">
        <v>378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4"/>
      <c r="AJ2" s="394"/>
      <c r="AK2" s="394"/>
      <c r="AL2" s="394"/>
      <c r="AM2" s="394"/>
      <c r="AN2" s="394"/>
      <c r="AO2" s="394"/>
      <c r="AP2" s="394"/>
      <c r="AQ2" s="394"/>
      <c r="AR2" s="394"/>
      <c r="AS2" s="394"/>
      <c r="AT2" s="394"/>
      <c r="AU2" s="394"/>
      <c r="AV2" s="394"/>
      <c r="AW2" s="394"/>
      <c r="AX2" s="394"/>
      <c r="AY2" s="394"/>
      <c r="AZ2" s="394"/>
      <c r="BA2" s="394"/>
      <c r="BB2" s="394"/>
      <c r="BC2" s="394"/>
      <c r="BD2" s="394"/>
      <c r="BE2" s="394"/>
    </row>
    <row r="3" spans="1:59" ht="21.9" customHeight="1" x14ac:dyDescent="0.25">
      <c r="A3" s="394" t="s">
        <v>486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394"/>
      <c r="X3" s="394"/>
      <c r="Y3" s="394"/>
      <c r="Z3" s="394"/>
      <c r="AA3" s="394"/>
      <c r="AB3" s="394"/>
      <c r="AC3" s="394"/>
      <c r="AD3" s="394"/>
      <c r="AE3" s="394"/>
      <c r="AF3" s="394"/>
      <c r="AG3" s="394"/>
      <c r="AH3" s="394"/>
      <c r="AI3" s="394"/>
      <c r="AJ3" s="394"/>
      <c r="AK3" s="394"/>
      <c r="AL3" s="394"/>
      <c r="AM3" s="394"/>
      <c r="AN3" s="394"/>
      <c r="AO3" s="394"/>
      <c r="AP3" s="394"/>
      <c r="AQ3" s="394"/>
      <c r="AR3" s="394"/>
      <c r="AS3" s="394"/>
      <c r="AT3" s="394"/>
      <c r="AU3" s="394"/>
      <c r="AV3" s="394"/>
      <c r="AW3" s="394"/>
      <c r="AX3" s="394"/>
      <c r="AY3" s="394"/>
      <c r="AZ3" s="394"/>
      <c r="BA3" s="394"/>
      <c r="BB3" s="394"/>
      <c r="BC3" s="394"/>
      <c r="BD3" s="394"/>
      <c r="BE3" s="394"/>
    </row>
    <row r="4" spans="1:59" ht="21.9" customHeight="1" thickBot="1" x14ac:dyDescent="0.3">
      <c r="A4" s="393" t="s">
        <v>342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  <c r="AE4" s="393"/>
      <c r="AF4" s="393"/>
      <c r="AG4" s="393"/>
      <c r="AH4" s="393"/>
      <c r="AI4" s="393"/>
      <c r="AJ4" s="393"/>
      <c r="AK4" s="393"/>
      <c r="AL4" s="393"/>
      <c r="AM4" s="393"/>
      <c r="AN4" s="393"/>
      <c r="AO4" s="393"/>
      <c r="AP4" s="393"/>
      <c r="AQ4" s="393"/>
      <c r="AR4" s="393"/>
      <c r="AS4" s="393"/>
      <c r="AT4" s="393"/>
      <c r="AU4" s="393"/>
      <c r="AV4" s="393"/>
      <c r="AW4" s="393"/>
      <c r="AX4" s="393"/>
      <c r="AY4" s="393"/>
      <c r="AZ4" s="393"/>
      <c r="BA4" s="393"/>
      <c r="BB4" s="393"/>
      <c r="BC4" s="393"/>
      <c r="BD4" s="393"/>
      <c r="BE4" s="393"/>
    </row>
    <row r="5" spans="1:59" ht="15.75" customHeight="1" thickTop="1" thickBot="1" x14ac:dyDescent="0.3">
      <c r="A5" s="395" t="s">
        <v>1</v>
      </c>
      <c r="B5" s="396" t="s">
        <v>2</v>
      </c>
      <c r="C5" s="397" t="s">
        <v>3</v>
      </c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399" t="s">
        <v>4</v>
      </c>
      <c r="Q5" s="399"/>
      <c r="R5" s="399"/>
      <c r="S5" s="399"/>
      <c r="T5" s="399"/>
      <c r="U5" s="399"/>
      <c r="V5" s="399"/>
      <c r="W5" s="399"/>
      <c r="X5" s="399"/>
      <c r="Y5" s="399"/>
      <c r="Z5" s="399"/>
      <c r="AA5" s="399"/>
      <c r="AB5" s="399"/>
      <c r="AC5" s="399"/>
      <c r="AD5" s="399"/>
      <c r="AE5" s="399"/>
      <c r="AF5" s="399"/>
      <c r="AG5" s="399"/>
      <c r="AH5" s="399"/>
      <c r="AI5" s="399"/>
      <c r="AJ5" s="399"/>
      <c r="AK5" s="399"/>
      <c r="AL5" s="399"/>
      <c r="AM5" s="399"/>
      <c r="AN5" s="399"/>
      <c r="AO5" s="399"/>
      <c r="AP5" s="399"/>
      <c r="AQ5" s="399"/>
      <c r="AR5" s="399"/>
      <c r="AS5" s="399"/>
      <c r="AT5" s="399"/>
      <c r="AU5" s="399"/>
      <c r="AV5" s="399"/>
      <c r="AW5" s="399"/>
      <c r="AX5" s="399"/>
      <c r="AY5" s="399"/>
      <c r="AZ5" s="408" t="s">
        <v>5</v>
      </c>
      <c r="BA5" s="408"/>
      <c r="BB5" s="408"/>
      <c r="BC5" s="408"/>
      <c r="BD5" s="408"/>
      <c r="BE5" s="408"/>
      <c r="BF5" s="404" t="s">
        <v>47</v>
      </c>
      <c r="BG5" s="406" t="s">
        <v>48</v>
      </c>
    </row>
    <row r="6" spans="1:59" ht="15.75" customHeight="1" thickTop="1" thickBot="1" x14ac:dyDescent="0.35">
      <c r="A6" s="395"/>
      <c r="B6" s="396"/>
      <c r="C6" s="397"/>
      <c r="D6" s="390" t="s">
        <v>6</v>
      </c>
      <c r="E6" s="390"/>
      <c r="F6" s="390"/>
      <c r="G6" s="390"/>
      <c r="H6" s="390"/>
      <c r="I6" s="390"/>
      <c r="J6" s="389" t="s">
        <v>7</v>
      </c>
      <c r="K6" s="389"/>
      <c r="L6" s="389"/>
      <c r="M6" s="389"/>
      <c r="N6" s="389"/>
      <c r="O6" s="389"/>
      <c r="P6" s="390" t="s">
        <v>8</v>
      </c>
      <c r="Q6" s="390"/>
      <c r="R6" s="390"/>
      <c r="S6" s="390"/>
      <c r="T6" s="390"/>
      <c r="U6" s="390"/>
      <c r="V6" s="389" t="s">
        <v>9</v>
      </c>
      <c r="W6" s="389"/>
      <c r="X6" s="389"/>
      <c r="Y6" s="389"/>
      <c r="Z6" s="389"/>
      <c r="AA6" s="389"/>
      <c r="AB6" s="390" t="s">
        <v>10</v>
      </c>
      <c r="AC6" s="390"/>
      <c r="AD6" s="390"/>
      <c r="AE6" s="390"/>
      <c r="AF6" s="390"/>
      <c r="AG6" s="390"/>
      <c r="AH6" s="398" t="s">
        <v>11</v>
      </c>
      <c r="AI6" s="398"/>
      <c r="AJ6" s="398"/>
      <c r="AK6" s="398"/>
      <c r="AL6" s="398"/>
      <c r="AM6" s="398"/>
      <c r="AN6" s="390" t="s">
        <v>34</v>
      </c>
      <c r="AO6" s="390"/>
      <c r="AP6" s="390"/>
      <c r="AQ6" s="390"/>
      <c r="AR6" s="390"/>
      <c r="AS6" s="390"/>
      <c r="AT6" s="389" t="s">
        <v>35</v>
      </c>
      <c r="AU6" s="389"/>
      <c r="AV6" s="389"/>
      <c r="AW6" s="389"/>
      <c r="AX6" s="389"/>
      <c r="AY6" s="389"/>
      <c r="AZ6" s="408"/>
      <c r="BA6" s="408"/>
      <c r="BB6" s="408"/>
      <c r="BC6" s="408"/>
      <c r="BD6" s="408"/>
      <c r="BE6" s="408"/>
      <c r="BF6" s="405"/>
      <c r="BG6" s="407"/>
    </row>
    <row r="7" spans="1:59" ht="15.75" customHeight="1" thickTop="1" thickBot="1" x14ac:dyDescent="0.3">
      <c r="A7" s="395"/>
      <c r="B7" s="396"/>
      <c r="C7" s="397"/>
      <c r="D7" s="386" t="s">
        <v>12</v>
      </c>
      <c r="E7" s="386"/>
      <c r="F7" s="384" t="s">
        <v>13</v>
      </c>
      <c r="G7" s="384"/>
      <c r="H7" s="385" t="s">
        <v>14</v>
      </c>
      <c r="I7" s="391" t="s">
        <v>45</v>
      </c>
      <c r="J7" s="386" t="s">
        <v>12</v>
      </c>
      <c r="K7" s="386"/>
      <c r="L7" s="384" t="s">
        <v>13</v>
      </c>
      <c r="M7" s="384"/>
      <c r="N7" s="385" t="s">
        <v>14</v>
      </c>
      <c r="O7" s="387" t="s">
        <v>46</v>
      </c>
      <c r="P7" s="386" t="s">
        <v>12</v>
      </c>
      <c r="Q7" s="386"/>
      <c r="R7" s="384" t="s">
        <v>13</v>
      </c>
      <c r="S7" s="384"/>
      <c r="T7" s="385" t="s">
        <v>14</v>
      </c>
      <c r="U7" s="387" t="s">
        <v>46</v>
      </c>
      <c r="V7" s="386" t="s">
        <v>12</v>
      </c>
      <c r="W7" s="386"/>
      <c r="X7" s="384" t="s">
        <v>13</v>
      </c>
      <c r="Y7" s="384"/>
      <c r="Z7" s="385" t="s">
        <v>14</v>
      </c>
      <c r="AA7" s="391" t="s">
        <v>46</v>
      </c>
      <c r="AB7" s="386" t="s">
        <v>12</v>
      </c>
      <c r="AC7" s="386"/>
      <c r="AD7" s="384" t="s">
        <v>13</v>
      </c>
      <c r="AE7" s="384"/>
      <c r="AF7" s="385" t="s">
        <v>14</v>
      </c>
      <c r="AG7" s="391" t="s">
        <v>46</v>
      </c>
      <c r="AH7" s="386" t="s">
        <v>12</v>
      </c>
      <c r="AI7" s="386"/>
      <c r="AJ7" s="384" t="s">
        <v>13</v>
      </c>
      <c r="AK7" s="384"/>
      <c r="AL7" s="385" t="s">
        <v>14</v>
      </c>
      <c r="AM7" s="391" t="s">
        <v>46</v>
      </c>
      <c r="AN7" s="386" t="s">
        <v>12</v>
      </c>
      <c r="AO7" s="386"/>
      <c r="AP7" s="384" t="s">
        <v>13</v>
      </c>
      <c r="AQ7" s="384"/>
      <c r="AR7" s="385" t="s">
        <v>14</v>
      </c>
      <c r="AS7" s="391" t="s">
        <v>46</v>
      </c>
      <c r="AT7" s="386" t="s">
        <v>12</v>
      </c>
      <c r="AU7" s="386"/>
      <c r="AV7" s="384" t="s">
        <v>13</v>
      </c>
      <c r="AW7" s="384"/>
      <c r="AX7" s="385" t="s">
        <v>14</v>
      </c>
      <c r="AY7" s="391" t="s">
        <v>45</v>
      </c>
      <c r="AZ7" s="386" t="s">
        <v>12</v>
      </c>
      <c r="BA7" s="386"/>
      <c r="BB7" s="384" t="s">
        <v>13</v>
      </c>
      <c r="BC7" s="384"/>
      <c r="BD7" s="385" t="s">
        <v>14</v>
      </c>
      <c r="BE7" s="392" t="s">
        <v>43</v>
      </c>
      <c r="BF7" s="405"/>
      <c r="BG7" s="407"/>
    </row>
    <row r="8" spans="1:59" ht="80.099999999999994" customHeight="1" thickTop="1" thickBot="1" x14ac:dyDescent="0.3">
      <c r="A8" s="395"/>
      <c r="B8" s="396"/>
      <c r="C8" s="397"/>
      <c r="D8" s="68" t="s">
        <v>25</v>
      </c>
      <c r="E8" s="218" t="s">
        <v>26</v>
      </c>
      <c r="F8" s="69" t="s">
        <v>25</v>
      </c>
      <c r="G8" s="218" t="s">
        <v>26</v>
      </c>
      <c r="H8" s="385"/>
      <c r="I8" s="391"/>
      <c r="J8" s="68" t="s">
        <v>25</v>
      </c>
      <c r="K8" s="218" t="s">
        <v>26</v>
      </c>
      <c r="L8" s="69" t="s">
        <v>25</v>
      </c>
      <c r="M8" s="218" t="s">
        <v>26</v>
      </c>
      <c r="N8" s="385"/>
      <c r="O8" s="388"/>
      <c r="P8" s="68" t="s">
        <v>25</v>
      </c>
      <c r="Q8" s="218" t="s">
        <v>26</v>
      </c>
      <c r="R8" s="69" t="s">
        <v>25</v>
      </c>
      <c r="S8" s="218" t="s">
        <v>26</v>
      </c>
      <c r="T8" s="385"/>
      <c r="U8" s="388"/>
      <c r="V8" s="68" t="s">
        <v>25</v>
      </c>
      <c r="W8" s="218" t="s">
        <v>26</v>
      </c>
      <c r="X8" s="69" t="s">
        <v>25</v>
      </c>
      <c r="Y8" s="218" t="s">
        <v>26</v>
      </c>
      <c r="Z8" s="385"/>
      <c r="AA8" s="391"/>
      <c r="AB8" s="68" t="s">
        <v>25</v>
      </c>
      <c r="AC8" s="218" t="s">
        <v>26</v>
      </c>
      <c r="AD8" s="69" t="s">
        <v>25</v>
      </c>
      <c r="AE8" s="218" t="s">
        <v>26</v>
      </c>
      <c r="AF8" s="385"/>
      <c r="AG8" s="391"/>
      <c r="AH8" s="68" t="s">
        <v>25</v>
      </c>
      <c r="AI8" s="218" t="s">
        <v>26</v>
      </c>
      <c r="AJ8" s="69" t="s">
        <v>25</v>
      </c>
      <c r="AK8" s="218" t="s">
        <v>26</v>
      </c>
      <c r="AL8" s="385"/>
      <c r="AM8" s="391"/>
      <c r="AN8" s="68" t="s">
        <v>25</v>
      </c>
      <c r="AO8" s="218" t="s">
        <v>26</v>
      </c>
      <c r="AP8" s="69" t="s">
        <v>25</v>
      </c>
      <c r="AQ8" s="218" t="s">
        <v>26</v>
      </c>
      <c r="AR8" s="385"/>
      <c r="AS8" s="391"/>
      <c r="AT8" s="68" t="s">
        <v>25</v>
      </c>
      <c r="AU8" s="218" t="s">
        <v>26</v>
      </c>
      <c r="AV8" s="69" t="s">
        <v>25</v>
      </c>
      <c r="AW8" s="218" t="s">
        <v>26</v>
      </c>
      <c r="AX8" s="385"/>
      <c r="AY8" s="391"/>
      <c r="AZ8" s="68" t="s">
        <v>25</v>
      </c>
      <c r="BA8" s="218" t="s">
        <v>26</v>
      </c>
      <c r="BB8" s="69" t="s">
        <v>25</v>
      </c>
      <c r="BC8" s="218" t="s">
        <v>26</v>
      </c>
      <c r="BD8" s="385"/>
      <c r="BE8" s="392"/>
      <c r="BF8" s="405"/>
      <c r="BG8" s="407"/>
    </row>
    <row r="9" spans="1:59" s="5" customFormat="1" ht="15.75" customHeight="1" x14ac:dyDescent="0.3">
      <c r="A9" s="3"/>
      <c r="B9" s="4"/>
      <c r="C9" s="198" t="s">
        <v>52</v>
      </c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401"/>
      <c r="Q9" s="401"/>
      <c r="R9" s="401"/>
      <c r="S9" s="401"/>
      <c r="T9" s="401"/>
      <c r="U9" s="401"/>
      <c r="V9" s="401"/>
      <c r="W9" s="401"/>
      <c r="X9" s="401"/>
      <c r="Y9" s="401"/>
      <c r="Z9" s="401"/>
      <c r="AA9" s="401"/>
      <c r="AB9" s="401"/>
      <c r="AC9" s="401"/>
      <c r="AD9" s="401"/>
      <c r="AE9" s="401"/>
      <c r="AF9" s="401"/>
      <c r="AG9" s="401"/>
      <c r="AH9" s="401"/>
      <c r="AI9" s="401"/>
      <c r="AJ9" s="401"/>
      <c r="AK9" s="401"/>
      <c r="AL9" s="401"/>
      <c r="AM9" s="401"/>
      <c r="AN9" s="401"/>
      <c r="AO9" s="401"/>
      <c r="AP9" s="401"/>
      <c r="AQ9" s="401"/>
      <c r="AR9" s="401"/>
      <c r="AS9" s="401"/>
      <c r="AT9" s="401"/>
      <c r="AU9" s="401"/>
      <c r="AV9" s="401"/>
      <c r="AW9" s="401"/>
      <c r="AX9" s="401"/>
      <c r="AY9" s="401"/>
      <c r="AZ9" s="70"/>
      <c r="BA9" s="200" t="str">
        <f>IF(AZ9=0,"",AZ9)</f>
        <v/>
      </c>
      <c r="BB9" s="200"/>
      <c r="BC9" s="200"/>
      <c r="BD9" s="200"/>
      <c r="BE9" s="201"/>
      <c r="BF9" s="298"/>
      <c r="BG9" s="185"/>
    </row>
    <row r="10" spans="1:59" s="63" customFormat="1" ht="15.75" customHeight="1" x14ac:dyDescent="0.3">
      <c r="A10" s="258" t="s">
        <v>190</v>
      </c>
      <c r="B10" s="51" t="s">
        <v>15</v>
      </c>
      <c r="C10" s="259" t="s">
        <v>300</v>
      </c>
      <c r="D10" s="103"/>
      <c r="E10" s="6" t="str">
        <f t="shared" ref="E10:E59" si="0">IF(D10*14=0,"",D10*14)</f>
        <v/>
      </c>
      <c r="F10" s="103">
        <v>8</v>
      </c>
      <c r="G10" s="320">
        <v>180</v>
      </c>
      <c r="H10" s="103">
        <v>8</v>
      </c>
      <c r="I10" s="104" t="s">
        <v>114</v>
      </c>
      <c r="J10" s="57"/>
      <c r="K10" s="6" t="str">
        <f t="shared" ref="K10:K69" si="1">IF(J10*14=0,"",J10*14)</f>
        <v/>
      </c>
      <c r="L10" s="56"/>
      <c r="M10" s="6" t="str">
        <f t="shared" ref="M10:M69" si="2">IF(L10*14=0,"",L10*14)</f>
        <v/>
      </c>
      <c r="N10" s="56"/>
      <c r="O10" s="60"/>
      <c r="P10" s="56"/>
      <c r="Q10" s="6" t="str">
        <f t="shared" ref="Q10:Q69" si="3">IF(P10*14=0,"",P10*14)</f>
        <v/>
      </c>
      <c r="R10" s="56"/>
      <c r="S10" s="6" t="str">
        <f t="shared" ref="S10:S69" si="4">IF(R10*14=0,"",R10*14)</f>
        <v/>
      </c>
      <c r="T10" s="56"/>
      <c r="U10" s="59"/>
      <c r="V10" s="57"/>
      <c r="W10" s="6" t="str">
        <f t="shared" ref="W10:W69" si="5">IF(V10*14=0,"",V10*14)</f>
        <v/>
      </c>
      <c r="X10" s="56"/>
      <c r="Y10" s="6" t="str">
        <f t="shared" ref="Y10:Y69" si="6">IF(X10*14=0,"",X10*14)</f>
        <v/>
      </c>
      <c r="Z10" s="56"/>
      <c r="AA10" s="60"/>
      <c r="AB10" s="56"/>
      <c r="AC10" s="6" t="str">
        <f t="shared" ref="AC10:AC57" si="7">IF(AB10*14=0,"",AB10*14)</f>
        <v/>
      </c>
      <c r="AD10" s="56"/>
      <c r="AE10" s="6" t="str">
        <f t="shared" ref="AE10:AE57" si="8">IF(AD10*14=0,"",AD10*14)</f>
        <v/>
      </c>
      <c r="AF10" s="56"/>
      <c r="AG10" s="59"/>
      <c r="AH10" s="57"/>
      <c r="AI10" s="6" t="str">
        <f t="shared" ref="AI10:AI64" si="9">IF(AH10*14=0,"",AH10*14)</f>
        <v/>
      </c>
      <c r="AJ10" s="56"/>
      <c r="AK10" s="6" t="str">
        <f t="shared" ref="AK10:AK57" si="10">IF(AJ10*14=0,"",AJ10*14)</f>
        <v/>
      </c>
      <c r="AL10" s="56"/>
      <c r="AM10" s="60"/>
      <c r="AN10" s="57"/>
      <c r="AO10" s="6" t="str">
        <f t="shared" ref="AO10:AO66" si="11">IF(AN10*14=0,"",AN10*14)</f>
        <v/>
      </c>
      <c r="AP10" s="58"/>
      <c r="AQ10" s="6" t="str">
        <f t="shared" ref="AQ10:AQ58" si="12">IF(AP10*14=0,"",AP10*14)</f>
        <v/>
      </c>
      <c r="AR10" s="58"/>
      <c r="AS10" s="61"/>
      <c r="AT10" s="56"/>
      <c r="AU10" s="6" t="str">
        <f t="shared" ref="AU10:AU68" si="13">IF(AT10*14=0,"",AT10*14)</f>
        <v/>
      </c>
      <c r="AV10" s="56"/>
      <c r="AW10" s="6" t="str">
        <f t="shared" ref="AW10:AW68" si="14">IF(AV10*14=0,"",AV10*14)</f>
        <v/>
      </c>
      <c r="AX10" s="56"/>
      <c r="AY10" s="56"/>
      <c r="AZ10" s="7" t="str">
        <f t="shared" ref="AZ10:AZ33" si="15">IF(D10+J10+P10+V10+AB10+AH10+AN10+AT10=0,"",D10+J10+P10+V10+AB10+AH10+AN10+AT10)</f>
        <v/>
      </c>
      <c r="BA10" s="6" t="str">
        <f t="shared" ref="BA10:BA58" si="16">IF((D10+J10+P10+V10+AB10+AH10+AN10+AT10)*14=0,"",(D10+J10+P10+V10+AB10+AH10+AN10+AT10)*14)</f>
        <v/>
      </c>
      <c r="BB10" s="8">
        <f t="shared" ref="BB10:BB33" si="17">IF(F10+L10+R10+X10+AD10+AJ10+AP10+AV10=0,"",F10+L10+R10+X10+AD10+AJ10+AP10+AV10)</f>
        <v>8</v>
      </c>
      <c r="BC10" s="6">
        <f t="shared" ref="BC10:BC57" si="18">IF((L10+F10+R10+X10+AD10+AJ10+AP10+AV10)*14=0,"",(L10+F10+R10+X10+AD10+AJ10+AP10+AV10)*14)</f>
        <v>112</v>
      </c>
      <c r="BD10" s="8">
        <f t="shared" ref="BD10:BD33" si="19">IF(N10+H10+T10+Z10+AF10+AL10+AR10+AX10=0,"",N10+H10+T10+Z10+AF10+AL10+AR10+AX10)</f>
        <v>8</v>
      </c>
      <c r="BE10" s="9">
        <f t="shared" ref="BE10:BE33" si="20">IF(D10+F10+L10+J10+P10+R10+V10+X10+AB10+AD10+AH10+AJ10+AN10+AP10+AT10+AV10=0,"",D10+F10+L10+J10+P10+R10+V10+X10+AB10+AD10+AH10+AJ10+AN10+AP10+AT10+AV10)</f>
        <v>8</v>
      </c>
      <c r="BF10" s="299" t="s">
        <v>401</v>
      </c>
      <c r="BG10" s="246" t="s">
        <v>533</v>
      </c>
    </row>
    <row r="11" spans="1:59" s="63" customFormat="1" ht="15.75" customHeight="1" x14ac:dyDescent="0.3">
      <c r="A11" s="325" t="s">
        <v>488</v>
      </c>
      <c r="B11" s="51" t="s">
        <v>15</v>
      </c>
      <c r="C11" s="321" t="s">
        <v>506</v>
      </c>
      <c r="D11" s="103"/>
      <c r="E11" s="6"/>
      <c r="F11" s="323">
        <v>4</v>
      </c>
      <c r="G11" s="322">
        <v>60</v>
      </c>
      <c r="H11" s="323">
        <v>3</v>
      </c>
      <c r="I11" s="324" t="s">
        <v>114</v>
      </c>
      <c r="J11" s="57"/>
      <c r="K11" s="6"/>
      <c r="L11" s="56"/>
      <c r="M11" s="6"/>
      <c r="N11" s="56"/>
      <c r="O11" s="60"/>
      <c r="P11" s="56"/>
      <c r="Q11" s="6"/>
      <c r="R11" s="56"/>
      <c r="S11" s="6"/>
      <c r="T11" s="56"/>
      <c r="U11" s="59"/>
      <c r="V11" s="57"/>
      <c r="W11" s="6"/>
      <c r="X11" s="56"/>
      <c r="Y11" s="6"/>
      <c r="Z11" s="56"/>
      <c r="AA11" s="60"/>
      <c r="AB11" s="56"/>
      <c r="AC11" s="6"/>
      <c r="AD11" s="56"/>
      <c r="AE11" s="6"/>
      <c r="AF11" s="56"/>
      <c r="AG11" s="59"/>
      <c r="AH11" s="57"/>
      <c r="AI11" s="6"/>
      <c r="AJ11" s="56"/>
      <c r="AK11" s="6"/>
      <c r="AL11" s="56"/>
      <c r="AM11" s="60"/>
      <c r="AN11" s="57"/>
      <c r="AO11" s="6"/>
      <c r="AP11" s="58"/>
      <c r="AQ11" s="6"/>
      <c r="AR11" s="58"/>
      <c r="AS11" s="61"/>
      <c r="AT11" s="56"/>
      <c r="AU11" s="6"/>
      <c r="AV11" s="56"/>
      <c r="AW11" s="6"/>
      <c r="AX11" s="56"/>
      <c r="AY11" s="56"/>
      <c r="AZ11" s="7" t="str">
        <f t="shared" ref="AZ11:AZ14" si="21">IF(D11+J11+P11+V11+AB11+AH11+AN11+AT11=0,"",D11+J11+P11+V11+AB11+AH11+AN11+AT11)</f>
        <v/>
      </c>
      <c r="BA11" s="6" t="str">
        <f t="shared" ref="BA11:BA14" si="22">IF((D11+J11+P11+V11+AB11+AH11+AN11+AT11)*14=0,"",(D11+J11+P11+V11+AB11+AH11+AN11+AT11)*14)</f>
        <v/>
      </c>
      <c r="BB11" s="8">
        <f t="shared" ref="BB11:BB14" si="23">IF(F11+L11+R11+X11+AD11+AJ11+AP11+AV11=0,"",F11+L11+R11+X11+AD11+AJ11+AP11+AV11)</f>
        <v>4</v>
      </c>
      <c r="BC11" s="6">
        <f t="shared" ref="BC11:BC14" si="24">IF((L11+F11+R11+X11+AD11+AJ11+AP11+AV11)*14=0,"",(L11+F11+R11+X11+AD11+AJ11+AP11+AV11)*14)</f>
        <v>56</v>
      </c>
      <c r="BD11" s="8">
        <f t="shared" ref="BD11:BD14" si="25">IF(N11+H11+T11+Z11+AF11+AL11+AR11+AX11=0,"",N11+H11+T11+Z11+AF11+AL11+AR11+AX11)</f>
        <v>3</v>
      </c>
      <c r="BE11" s="9">
        <f t="shared" ref="BE11:BE14" si="26">IF(D11+F11+L11+J11+P11+R11+V11+X11+AB11+AD11+AH11+AJ11+AN11+AP11+AT11+AV11=0,"",D11+F11+L11+J11+P11+R11+V11+X11+AB11+AD11+AH11+AJ11+AN11+AP11+AT11+AV11)</f>
        <v>4</v>
      </c>
      <c r="BF11" s="299" t="s">
        <v>401</v>
      </c>
      <c r="BG11" s="246" t="s">
        <v>533</v>
      </c>
    </row>
    <row r="12" spans="1:59" s="63" customFormat="1" ht="15.75" customHeight="1" x14ac:dyDescent="0.3">
      <c r="A12" s="325" t="s">
        <v>489</v>
      </c>
      <c r="B12" s="51" t="s">
        <v>15</v>
      </c>
      <c r="C12" s="321" t="s">
        <v>490</v>
      </c>
      <c r="D12" s="103"/>
      <c r="E12" s="6"/>
      <c r="F12" s="323">
        <v>5</v>
      </c>
      <c r="G12" s="322">
        <v>90</v>
      </c>
      <c r="H12" s="323">
        <v>5</v>
      </c>
      <c r="I12" s="324" t="s">
        <v>114</v>
      </c>
      <c r="J12" s="57"/>
      <c r="K12" s="6"/>
      <c r="L12" s="56"/>
      <c r="M12" s="6"/>
      <c r="N12" s="56"/>
      <c r="O12" s="60"/>
      <c r="P12" s="56"/>
      <c r="Q12" s="6"/>
      <c r="R12" s="56"/>
      <c r="S12" s="6"/>
      <c r="T12" s="56"/>
      <c r="U12" s="59"/>
      <c r="V12" s="57"/>
      <c r="W12" s="6"/>
      <c r="X12" s="56"/>
      <c r="Y12" s="6"/>
      <c r="Z12" s="56"/>
      <c r="AA12" s="60"/>
      <c r="AB12" s="56"/>
      <c r="AC12" s="6"/>
      <c r="AD12" s="56"/>
      <c r="AE12" s="6"/>
      <c r="AF12" s="56"/>
      <c r="AG12" s="59"/>
      <c r="AH12" s="57"/>
      <c r="AI12" s="6"/>
      <c r="AJ12" s="56"/>
      <c r="AK12" s="6"/>
      <c r="AL12" s="56"/>
      <c r="AM12" s="60"/>
      <c r="AN12" s="57"/>
      <c r="AO12" s="6"/>
      <c r="AP12" s="58"/>
      <c r="AQ12" s="6"/>
      <c r="AR12" s="58"/>
      <c r="AS12" s="61"/>
      <c r="AT12" s="56"/>
      <c r="AU12" s="6"/>
      <c r="AV12" s="56"/>
      <c r="AW12" s="6"/>
      <c r="AX12" s="56"/>
      <c r="AY12" s="56"/>
      <c r="AZ12" s="7" t="str">
        <f t="shared" si="21"/>
        <v/>
      </c>
      <c r="BA12" s="6" t="str">
        <f t="shared" si="22"/>
        <v/>
      </c>
      <c r="BB12" s="8">
        <f t="shared" si="23"/>
        <v>5</v>
      </c>
      <c r="BC12" s="6">
        <f t="shared" si="24"/>
        <v>70</v>
      </c>
      <c r="BD12" s="8">
        <f t="shared" si="25"/>
        <v>5</v>
      </c>
      <c r="BE12" s="9">
        <f t="shared" si="26"/>
        <v>5</v>
      </c>
      <c r="BF12" s="299" t="s">
        <v>401</v>
      </c>
      <c r="BG12" s="246" t="s">
        <v>533</v>
      </c>
    </row>
    <row r="13" spans="1:59" s="63" customFormat="1" ht="15.75" customHeight="1" x14ac:dyDescent="0.3">
      <c r="A13" s="325" t="s">
        <v>491</v>
      </c>
      <c r="B13" s="51" t="s">
        <v>15</v>
      </c>
      <c r="C13" s="321" t="s">
        <v>492</v>
      </c>
      <c r="D13" s="103"/>
      <c r="E13" s="6"/>
      <c r="F13" s="323">
        <v>5</v>
      </c>
      <c r="G13" s="322">
        <v>90</v>
      </c>
      <c r="H13" s="323">
        <v>5</v>
      </c>
      <c r="I13" s="324" t="s">
        <v>114</v>
      </c>
      <c r="J13" s="57"/>
      <c r="K13" s="6"/>
      <c r="L13" s="56"/>
      <c r="M13" s="6"/>
      <c r="N13" s="56"/>
      <c r="O13" s="60"/>
      <c r="P13" s="56"/>
      <c r="Q13" s="6"/>
      <c r="R13" s="56"/>
      <c r="S13" s="6"/>
      <c r="T13" s="56"/>
      <c r="U13" s="59"/>
      <c r="V13" s="57"/>
      <c r="W13" s="6"/>
      <c r="X13" s="56"/>
      <c r="Y13" s="6"/>
      <c r="Z13" s="56"/>
      <c r="AA13" s="60"/>
      <c r="AB13" s="56"/>
      <c r="AC13" s="6"/>
      <c r="AD13" s="56"/>
      <c r="AE13" s="6"/>
      <c r="AF13" s="56"/>
      <c r="AG13" s="59"/>
      <c r="AH13" s="57"/>
      <c r="AI13" s="6"/>
      <c r="AJ13" s="56"/>
      <c r="AK13" s="6"/>
      <c r="AL13" s="56"/>
      <c r="AM13" s="60"/>
      <c r="AN13" s="57"/>
      <c r="AO13" s="6"/>
      <c r="AP13" s="58"/>
      <c r="AQ13" s="6"/>
      <c r="AR13" s="58"/>
      <c r="AS13" s="61"/>
      <c r="AT13" s="56"/>
      <c r="AU13" s="6"/>
      <c r="AV13" s="56"/>
      <c r="AW13" s="6"/>
      <c r="AX13" s="56"/>
      <c r="AY13" s="56"/>
      <c r="AZ13" s="7" t="str">
        <f t="shared" si="21"/>
        <v/>
      </c>
      <c r="BA13" s="6" t="str">
        <f t="shared" si="22"/>
        <v/>
      </c>
      <c r="BB13" s="8">
        <f t="shared" si="23"/>
        <v>5</v>
      </c>
      <c r="BC13" s="6">
        <f t="shared" si="24"/>
        <v>70</v>
      </c>
      <c r="BD13" s="8">
        <f t="shared" si="25"/>
        <v>5</v>
      </c>
      <c r="BE13" s="9">
        <f t="shared" si="26"/>
        <v>5</v>
      </c>
      <c r="BF13" s="299" t="s">
        <v>401</v>
      </c>
      <c r="BG13" s="246" t="s">
        <v>533</v>
      </c>
    </row>
    <row r="14" spans="1:59" s="63" customFormat="1" ht="15.75" customHeight="1" x14ac:dyDescent="0.3">
      <c r="A14" s="325" t="s">
        <v>493</v>
      </c>
      <c r="B14" s="51" t="s">
        <v>15</v>
      </c>
      <c r="C14" s="321" t="s">
        <v>494</v>
      </c>
      <c r="D14" s="103"/>
      <c r="E14" s="6"/>
      <c r="F14" s="323">
        <v>8</v>
      </c>
      <c r="G14" s="322">
        <v>180</v>
      </c>
      <c r="H14" s="323">
        <v>6</v>
      </c>
      <c r="I14" s="324" t="s">
        <v>114</v>
      </c>
      <c r="J14" s="57"/>
      <c r="K14" s="6"/>
      <c r="L14" s="56"/>
      <c r="M14" s="6"/>
      <c r="N14" s="56"/>
      <c r="O14" s="60"/>
      <c r="P14" s="56"/>
      <c r="Q14" s="6"/>
      <c r="R14" s="56"/>
      <c r="S14" s="6"/>
      <c r="T14" s="56"/>
      <c r="U14" s="59"/>
      <c r="V14" s="57"/>
      <c r="W14" s="6"/>
      <c r="X14" s="56"/>
      <c r="Y14" s="6"/>
      <c r="Z14" s="56"/>
      <c r="AA14" s="60"/>
      <c r="AB14" s="56"/>
      <c r="AC14" s="6"/>
      <c r="AD14" s="56"/>
      <c r="AE14" s="6"/>
      <c r="AF14" s="56"/>
      <c r="AG14" s="59"/>
      <c r="AH14" s="57"/>
      <c r="AI14" s="6"/>
      <c r="AJ14" s="56"/>
      <c r="AK14" s="6"/>
      <c r="AL14" s="56"/>
      <c r="AM14" s="60"/>
      <c r="AN14" s="57"/>
      <c r="AO14" s="6"/>
      <c r="AP14" s="58"/>
      <c r="AQ14" s="6"/>
      <c r="AR14" s="58"/>
      <c r="AS14" s="61"/>
      <c r="AT14" s="56"/>
      <c r="AU14" s="6"/>
      <c r="AV14" s="56"/>
      <c r="AW14" s="6"/>
      <c r="AX14" s="56"/>
      <c r="AY14" s="56"/>
      <c r="AZ14" s="7" t="str">
        <f t="shared" si="21"/>
        <v/>
      </c>
      <c r="BA14" s="6" t="str">
        <f t="shared" si="22"/>
        <v/>
      </c>
      <c r="BB14" s="8">
        <f t="shared" si="23"/>
        <v>8</v>
      </c>
      <c r="BC14" s="6">
        <f t="shared" si="24"/>
        <v>112</v>
      </c>
      <c r="BD14" s="8">
        <f t="shared" si="25"/>
        <v>6</v>
      </c>
      <c r="BE14" s="9">
        <f t="shared" si="26"/>
        <v>8</v>
      </c>
      <c r="BF14" s="299" t="s">
        <v>401</v>
      </c>
      <c r="BG14" s="246" t="s">
        <v>533</v>
      </c>
    </row>
    <row r="15" spans="1:59" s="63" customFormat="1" ht="15.75" customHeight="1" x14ac:dyDescent="0.3">
      <c r="A15" s="258" t="s">
        <v>115</v>
      </c>
      <c r="B15" s="51" t="s">
        <v>15</v>
      </c>
      <c r="C15" s="259" t="s">
        <v>116</v>
      </c>
      <c r="D15" s="103"/>
      <c r="E15" s="6"/>
      <c r="F15" s="103"/>
      <c r="G15" s="6"/>
      <c r="H15" s="103"/>
      <c r="I15" s="104"/>
      <c r="J15" s="57">
        <v>2</v>
      </c>
      <c r="K15" s="6">
        <f t="shared" ref="K15" si="27">IF(J15*14=0,"",J15*14)</f>
        <v>28</v>
      </c>
      <c r="L15" s="103"/>
      <c r="M15" s="6" t="str">
        <f t="shared" ref="M15" si="28">IF(L15*14=0,"",L15*14)</f>
        <v/>
      </c>
      <c r="N15" s="103">
        <v>2</v>
      </c>
      <c r="O15" s="60" t="s">
        <v>79</v>
      </c>
      <c r="P15" s="56"/>
      <c r="Q15" s="6"/>
      <c r="R15" s="103"/>
      <c r="S15" s="6"/>
      <c r="T15" s="103"/>
      <c r="U15" s="104"/>
      <c r="V15" s="57"/>
      <c r="W15" s="6" t="str">
        <f t="shared" ref="W15" si="29">IF(V15*14=0,"",V15*14)</f>
        <v/>
      </c>
      <c r="X15" s="56"/>
      <c r="Y15" s="6" t="str">
        <f t="shared" ref="Y15" si="30">IF(X15*14=0,"",X15*14)</f>
        <v/>
      </c>
      <c r="Z15" s="56"/>
      <c r="AA15" s="60"/>
      <c r="AB15" s="56"/>
      <c r="AC15" s="6" t="str">
        <f t="shared" ref="AC15" si="31">IF(AB15*14=0,"",AB15*14)</f>
        <v/>
      </c>
      <c r="AD15" s="56"/>
      <c r="AE15" s="6" t="str">
        <f t="shared" ref="AE15" si="32">IF(AD15*14=0,"",AD15*14)</f>
        <v/>
      </c>
      <c r="AF15" s="56"/>
      <c r="AG15" s="59"/>
      <c r="AH15" s="57"/>
      <c r="AI15" s="6" t="str">
        <f t="shared" ref="AI15" si="33">IF(AH15*14=0,"",AH15*14)</f>
        <v/>
      </c>
      <c r="AJ15" s="56"/>
      <c r="AK15" s="6" t="str">
        <f t="shared" ref="AK15" si="34">IF(AJ15*14=0,"",AJ15*14)</f>
        <v/>
      </c>
      <c r="AL15" s="56"/>
      <c r="AM15" s="60"/>
      <c r="AN15" s="57"/>
      <c r="AO15" s="6" t="str">
        <f t="shared" ref="AO15" si="35">IF(AN15*14=0,"",AN15*14)</f>
        <v/>
      </c>
      <c r="AP15" s="58"/>
      <c r="AQ15" s="6" t="str">
        <f t="shared" ref="AQ15" si="36">IF(AP15*14=0,"",AP15*14)</f>
        <v/>
      </c>
      <c r="AR15" s="58"/>
      <c r="AS15" s="61"/>
      <c r="AT15" s="56"/>
      <c r="AU15" s="6" t="str">
        <f t="shared" ref="AU15" si="37">IF(AT15*14=0,"",AT15*14)</f>
        <v/>
      </c>
      <c r="AV15" s="56"/>
      <c r="AW15" s="6" t="str">
        <f t="shared" ref="AW15" si="38">IF(AV15*14=0,"",AV15*14)</f>
        <v/>
      </c>
      <c r="AX15" s="56"/>
      <c r="AY15" s="56"/>
      <c r="AZ15" s="7">
        <f t="shared" ref="AZ15" si="39">IF(D15+J15+P15+V15+AB15+AH15+AN15+AT15=0,"",D15+J15+P15+V15+AB15+AH15+AN15+AT15)</f>
        <v>2</v>
      </c>
      <c r="BA15" s="6">
        <f t="shared" ref="BA15" si="40">IF((D15+J15+P15+V15+AB15+AH15+AN15+AT15)*14=0,"",(D15+J15+P15+V15+AB15+AH15+AN15+AT15)*14)</f>
        <v>28</v>
      </c>
      <c r="BB15" s="8" t="str">
        <f t="shared" ref="BB15" si="41">IF(F15+L15+R15+X15+AD15+AJ15+AP15+AV15=0,"",F15+L15+R15+X15+AD15+AJ15+AP15+AV15)</f>
        <v/>
      </c>
      <c r="BC15" s="6" t="str">
        <f t="shared" ref="BC15" si="42">IF((L15+F15+R15+X15+AD15+AJ15+AP15+AV15)*14=0,"",(L15+F15+R15+X15+AD15+AJ15+AP15+AV15)*14)</f>
        <v/>
      </c>
      <c r="BD15" s="8">
        <f t="shared" ref="BD15" si="43">IF(N15+H15+T15+Z15+AF15+AL15+AR15+AX15=0,"",N15+H15+T15+Z15+AF15+AL15+AR15+AX15)</f>
        <v>2</v>
      </c>
      <c r="BE15" s="9">
        <f t="shared" ref="BE15" si="44">IF(D15+F15+L15+J15+P15+R15+V15+X15+AB15+AD15+AH15+AJ15+AN15+AP15+AT15+AV15=0,"",D15+F15+L15+J15+P15+R15+V15+X15+AB15+AD15+AH15+AJ15+AN15+AP15+AT15+AV15)</f>
        <v>2</v>
      </c>
      <c r="BF15" s="299" t="s">
        <v>280</v>
      </c>
      <c r="BG15" s="246" t="s">
        <v>402</v>
      </c>
    </row>
    <row r="16" spans="1:59" s="63" customFormat="1" ht="15.75" customHeight="1" x14ac:dyDescent="0.3">
      <c r="A16" s="258" t="s">
        <v>117</v>
      </c>
      <c r="B16" s="51" t="s">
        <v>15</v>
      </c>
      <c r="C16" s="259" t="s">
        <v>89</v>
      </c>
      <c r="D16" s="103"/>
      <c r="E16" s="6" t="str">
        <f t="shared" si="0"/>
        <v/>
      </c>
      <c r="F16" s="103"/>
      <c r="G16" s="6"/>
      <c r="H16" s="103"/>
      <c r="I16" s="104"/>
      <c r="J16" s="57"/>
      <c r="K16" s="6" t="str">
        <f t="shared" si="1"/>
        <v/>
      </c>
      <c r="L16" s="103">
        <v>2</v>
      </c>
      <c r="M16" s="6">
        <f t="shared" ref="M16:M20" si="45">IF(L16*14=0,"",L16*14)</f>
        <v>28</v>
      </c>
      <c r="N16" s="103">
        <v>2</v>
      </c>
      <c r="O16" s="60" t="s">
        <v>114</v>
      </c>
      <c r="P16" s="103"/>
      <c r="Q16" s="6" t="str">
        <f t="shared" si="3"/>
        <v/>
      </c>
      <c r="R16" s="56"/>
      <c r="S16" s="6" t="str">
        <f t="shared" si="4"/>
        <v/>
      </c>
      <c r="T16" s="56"/>
      <c r="U16" s="59"/>
      <c r="V16" s="57"/>
      <c r="W16" s="6" t="str">
        <f t="shared" si="5"/>
        <v/>
      </c>
      <c r="X16" s="56"/>
      <c r="Y16" s="6" t="str">
        <f t="shared" si="6"/>
        <v/>
      </c>
      <c r="Z16" s="56"/>
      <c r="AA16" s="60"/>
      <c r="AB16" s="56"/>
      <c r="AC16" s="6" t="str">
        <f t="shared" si="7"/>
        <v/>
      </c>
      <c r="AD16" s="56"/>
      <c r="AE16" s="6" t="str">
        <f t="shared" si="8"/>
        <v/>
      </c>
      <c r="AF16" s="56"/>
      <c r="AG16" s="59"/>
      <c r="AH16" s="57"/>
      <c r="AI16" s="6" t="str">
        <f t="shared" si="9"/>
        <v/>
      </c>
      <c r="AJ16" s="56"/>
      <c r="AK16" s="6" t="str">
        <f t="shared" si="10"/>
        <v/>
      </c>
      <c r="AL16" s="56"/>
      <c r="AM16" s="60"/>
      <c r="AN16" s="57"/>
      <c r="AO16" s="6" t="str">
        <f t="shared" si="11"/>
        <v/>
      </c>
      <c r="AP16" s="58"/>
      <c r="AQ16" s="6" t="str">
        <f t="shared" si="12"/>
        <v/>
      </c>
      <c r="AR16" s="58"/>
      <c r="AS16" s="61"/>
      <c r="AT16" s="56"/>
      <c r="AU16" s="6" t="str">
        <f t="shared" si="13"/>
        <v/>
      </c>
      <c r="AV16" s="56"/>
      <c r="AW16" s="6" t="str">
        <f t="shared" si="14"/>
        <v/>
      </c>
      <c r="AX16" s="56"/>
      <c r="AY16" s="56"/>
      <c r="AZ16" s="7" t="str">
        <f t="shared" si="15"/>
        <v/>
      </c>
      <c r="BA16" s="6" t="str">
        <f t="shared" si="16"/>
        <v/>
      </c>
      <c r="BB16" s="8">
        <f t="shared" si="17"/>
        <v>2</v>
      </c>
      <c r="BC16" s="6">
        <f t="shared" si="18"/>
        <v>28</v>
      </c>
      <c r="BD16" s="8">
        <f t="shared" si="19"/>
        <v>2</v>
      </c>
      <c r="BE16" s="9">
        <f t="shared" si="20"/>
        <v>2</v>
      </c>
      <c r="BF16" s="299" t="s">
        <v>279</v>
      </c>
      <c r="BG16" s="246" t="s">
        <v>146</v>
      </c>
    </row>
    <row r="17" spans="1:59" s="63" customFormat="1" ht="15.75" customHeight="1" x14ac:dyDescent="0.3">
      <c r="A17" s="258" t="s">
        <v>118</v>
      </c>
      <c r="B17" s="51" t="s">
        <v>15</v>
      </c>
      <c r="C17" s="259" t="s">
        <v>363</v>
      </c>
      <c r="D17" s="103"/>
      <c r="E17" s="6"/>
      <c r="F17" s="103"/>
      <c r="G17" s="6"/>
      <c r="H17" s="103"/>
      <c r="I17" s="104"/>
      <c r="J17" s="57">
        <v>1</v>
      </c>
      <c r="K17" s="6">
        <f t="shared" si="1"/>
        <v>14</v>
      </c>
      <c r="L17" s="103">
        <v>3</v>
      </c>
      <c r="M17" s="6">
        <f t="shared" si="45"/>
        <v>42</v>
      </c>
      <c r="N17" s="103">
        <v>4</v>
      </c>
      <c r="O17" s="60" t="s">
        <v>114</v>
      </c>
      <c r="P17" s="103"/>
      <c r="Q17" s="6" t="str">
        <f t="shared" si="3"/>
        <v/>
      </c>
      <c r="R17" s="56"/>
      <c r="S17" s="6" t="str">
        <f t="shared" si="4"/>
        <v/>
      </c>
      <c r="T17" s="56"/>
      <c r="U17" s="59"/>
      <c r="V17" s="57"/>
      <c r="W17" s="6" t="str">
        <f t="shared" si="5"/>
        <v/>
      </c>
      <c r="X17" s="56"/>
      <c r="Y17" s="6" t="str">
        <f t="shared" si="6"/>
        <v/>
      </c>
      <c r="Z17" s="56"/>
      <c r="AA17" s="60"/>
      <c r="AB17" s="56"/>
      <c r="AC17" s="6" t="str">
        <f t="shared" si="7"/>
        <v/>
      </c>
      <c r="AD17" s="56"/>
      <c r="AE17" s="6" t="str">
        <f t="shared" si="8"/>
        <v/>
      </c>
      <c r="AF17" s="56"/>
      <c r="AG17" s="59"/>
      <c r="AH17" s="57"/>
      <c r="AI17" s="6" t="str">
        <f t="shared" si="9"/>
        <v/>
      </c>
      <c r="AJ17" s="56"/>
      <c r="AK17" s="6" t="str">
        <f t="shared" si="10"/>
        <v/>
      </c>
      <c r="AL17" s="56"/>
      <c r="AM17" s="60"/>
      <c r="AN17" s="57"/>
      <c r="AO17" s="6" t="str">
        <f t="shared" si="11"/>
        <v/>
      </c>
      <c r="AP17" s="58"/>
      <c r="AQ17" s="6" t="str">
        <f t="shared" si="12"/>
        <v/>
      </c>
      <c r="AR17" s="58"/>
      <c r="AS17" s="61"/>
      <c r="AT17" s="56"/>
      <c r="AU17" s="6" t="str">
        <f t="shared" si="13"/>
        <v/>
      </c>
      <c r="AV17" s="56"/>
      <c r="AW17" s="6" t="str">
        <f t="shared" si="14"/>
        <v/>
      </c>
      <c r="AX17" s="56"/>
      <c r="AY17" s="56"/>
      <c r="AZ17" s="7">
        <f t="shared" si="15"/>
        <v>1</v>
      </c>
      <c r="BA17" s="6">
        <f t="shared" si="16"/>
        <v>14</v>
      </c>
      <c r="BB17" s="8">
        <f t="shared" si="17"/>
        <v>3</v>
      </c>
      <c r="BC17" s="6">
        <f t="shared" si="18"/>
        <v>42</v>
      </c>
      <c r="BD17" s="8">
        <f t="shared" si="19"/>
        <v>4</v>
      </c>
      <c r="BE17" s="9">
        <f t="shared" si="20"/>
        <v>4</v>
      </c>
      <c r="BF17" s="299" t="s">
        <v>279</v>
      </c>
      <c r="BG17" s="246" t="s">
        <v>358</v>
      </c>
    </row>
    <row r="18" spans="1:59" s="63" customFormat="1" ht="15.75" customHeight="1" x14ac:dyDescent="0.3">
      <c r="A18" s="258" t="s">
        <v>119</v>
      </c>
      <c r="B18" s="51" t="s">
        <v>15</v>
      </c>
      <c r="C18" s="52" t="s">
        <v>120</v>
      </c>
      <c r="D18" s="103"/>
      <c r="E18" s="6"/>
      <c r="F18" s="103"/>
      <c r="G18" s="6"/>
      <c r="H18" s="103"/>
      <c r="I18" s="104"/>
      <c r="J18" s="57">
        <v>1</v>
      </c>
      <c r="K18" s="6">
        <f t="shared" si="1"/>
        <v>14</v>
      </c>
      <c r="L18" s="103">
        <v>1</v>
      </c>
      <c r="M18" s="6">
        <f t="shared" si="45"/>
        <v>14</v>
      </c>
      <c r="N18" s="103">
        <v>2</v>
      </c>
      <c r="O18" s="60" t="s">
        <v>15</v>
      </c>
      <c r="P18" s="56"/>
      <c r="Q18" s="6" t="str">
        <f t="shared" si="3"/>
        <v/>
      </c>
      <c r="R18" s="56"/>
      <c r="S18" s="6" t="str">
        <f t="shared" si="4"/>
        <v/>
      </c>
      <c r="T18" s="56"/>
      <c r="U18" s="59"/>
      <c r="V18" s="57"/>
      <c r="W18" s="6" t="str">
        <f t="shared" si="5"/>
        <v/>
      </c>
      <c r="X18" s="56"/>
      <c r="Y18" s="6" t="str">
        <f t="shared" si="6"/>
        <v/>
      </c>
      <c r="Z18" s="56"/>
      <c r="AA18" s="60"/>
      <c r="AB18" s="56"/>
      <c r="AC18" s="6" t="str">
        <f t="shared" si="7"/>
        <v/>
      </c>
      <c r="AD18" s="56"/>
      <c r="AE18" s="6" t="str">
        <f t="shared" si="8"/>
        <v/>
      </c>
      <c r="AF18" s="56"/>
      <c r="AG18" s="59"/>
      <c r="AH18" s="57"/>
      <c r="AI18" s="6" t="str">
        <f t="shared" si="9"/>
        <v/>
      </c>
      <c r="AJ18" s="56"/>
      <c r="AK18" s="6" t="str">
        <f t="shared" si="10"/>
        <v/>
      </c>
      <c r="AL18" s="56"/>
      <c r="AM18" s="60"/>
      <c r="AN18" s="57"/>
      <c r="AO18" s="6" t="str">
        <f t="shared" si="11"/>
        <v/>
      </c>
      <c r="AP18" s="58"/>
      <c r="AQ18" s="6" t="str">
        <f t="shared" si="12"/>
        <v/>
      </c>
      <c r="AR18" s="58"/>
      <c r="AS18" s="61"/>
      <c r="AT18" s="56"/>
      <c r="AU18" s="6" t="str">
        <f t="shared" si="13"/>
        <v/>
      </c>
      <c r="AV18" s="56"/>
      <c r="AW18" s="6" t="str">
        <f t="shared" si="14"/>
        <v/>
      </c>
      <c r="AX18" s="56"/>
      <c r="AY18" s="56"/>
      <c r="AZ18" s="7">
        <f t="shared" si="15"/>
        <v>1</v>
      </c>
      <c r="BA18" s="6">
        <f t="shared" si="16"/>
        <v>14</v>
      </c>
      <c r="BB18" s="8">
        <f t="shared" si="17"/>
        <v>1</v>
      </c>
      <c r="BC18" s="6">
        <f t="shared" si="18"/>
        <v>14</v>
      </c>
      <c r="BD18" s="8">
        <f t="shared" si="19"/>
        <v>2</v>
      </c>
      <c r="BE18" s="9">
        <f t="shared" si="20"/>
        <v>2</v>
      </c>
      <c r="BF18" s="299" t="s">
        <v>274</v>
      </c>
      <c r="BG18" s="246" t="s">
        <v>275</v>
      </c>
    </row>
    <row r="19" spans="1:59" s="63" customFormat="1" ht="15.75" customHeight="1" x14ac:dyDescent="0.3">
      <c r="A19" s="258" t="s">
        <v>465</v>
      </c>
      <c r="B19" s="51" t="s">
        <v>15</v>
      </c>
      <c r="C19" s="52" t="s">
        <v>121</v>
      </c>
      <c r="D19" s="103"/>
      <c r="E19" s="6" t="str">
        <f t="shared" si="0"/>
        <v/>
      </c>
      <c r="F19" s="103"/>
      <c r="G19" s="6"/>
      <c r="H19" s="103"/>
      <c r="I19" s="104"/>
      <c r="J19" s="57"/>
      <c r="K19" s="6" t="str">
        <f t="shared" si="1"/>
        <v/>
      </c>
      <c r="L19" s="103">
        <v>2</v>
      </c>
      <c r="M19" s="6">
        <f t="shared" si="45"/>
        <v>28</v>
      </c>
      <c r="N19" s="103">
        <v>2</v>
      </c>
      <c r="O19" s="60" t="s">
        <v>114</v>
      </c>
      <c r="P19" s="56"/>
      <c r="Q19" s="6" t="str">
        <f t="shared" si="3"/>
        <v/>
      </c>
      <c r="R19" s="56"/>
      <c r="S19" s="6" t="str">
        <f t="shared" si="4"/>
        <v/>
      </c>
      <c r="T19" s="56"/>
      <c r="U19" s="59"/>
      <c r="V19" s="57"/>
      <c r="W19" s="6" t="str">
        <f t="shared" si="5"/>
        <v/>
      </c>
      <c r="X19" s="56"/>
      <c r="Y19" s="6" t="str">
        <f t="shared" si="6"/>
        <v/>
      </c>
      <c r="Z19" s="56"/>
      <c r="AA19" s="60"/>
      <c r="AB19" s="56"/>
      <c r="AC19" s="6" t="str">
        <f t="shared" si="7"/>
        <v/>
      </c>
      <c r="AD19" s="56"/>
      <c r="AE19" s="6" t="str">
        <f t="shared" si="8"/>
        <v/>
      </c>
      <c r="AF19" s="56"/>
      <c r="AG19" s="59"/>
      <c r="AH19" s="57"/>
      <c r="AI19" s="6" t="str">
        <f t="shared" si="9"/>
        <v/>
      </c>
      <c r="AJ19" s="56"/>
      <c r="AK19" s="6" t="str">
        <f t="shared" si="10"/>
        <v/>
      </c>
      <c r="AL19" s="56"/>
      <c r="AM19" s="60"/>
      <c r="AN19" s="57"/>
      <c r="AO19" s="6" t="str">
        <f t="shared" si="11"/>
        <v/>
      </c>
      <c r="AP19" s="58"/>
      <c r="AQ19" s="6" t="str">
        <f t="shared" si="12"/>
        <v/>
      </c>
      <c r="AR19" s="58"/>
      <c r="AS19" s="61"/>
      <c r="AT19" s="56"/>
      <c r="AU19" s="6" t="str">
        <f t="shared" si="13"/>
        <v/>
      </c>
      <c r="AV19" s="56"/>
      <c r="AW19" s="6" t="str">
        <f t="shared" si="14"/>
        <v/>
      </c>
      <c r="AX19" s="56"/>
      <c r="AY19" s="56"/>
      <c r="AZ19" s="7" t="str">
        <f t="shared" si="15"/>
        <v/>
      </c>
      <c r="BA19" s="6" t="str">
        <f t="shared" si="16"/>
        <v/>
      </c>
      <c r="BB19" s="8">
        <f t="shared" si="17"/>
        <v>2</v>
      </c>
      <c r="BC19" s="6">
        <f t="shared" ref="BC19" si="46">IF((L19+F19+R19+X19+AD19+AJ19+AP19+AV19)*14=0,"",(L19+F19+R19+X19+AD19+AJ19+AP19+AV19)*14)</f>
        <v>28</v>
      </c>
      <c r="BD19" s="8">
        <f t="shared" ref="BD19" si="47">IF(N19+H19+T19+Z19+AF19+AL19+AR19+AX19=0,"",N19+H19+T19+Z19+AF19+AL19+AR19+AX19)</f>
        <v>2</v>
      </c>
      <c r="BE19" s="9">
        <f t="shared" ref="BE19" si="48">IF(D19+F19+L19+J19+P19+R19+V19+X19+AB19+AD19+AH19+AJ19+AN19+AP19+AT19+AV19=0,"",D19+F19+L19+J19+P19+R19+V19+X19+AB19+AD19+AH19+AJ19+AN19+AP19+AT19+AV19)</f>
        <v>2</v>
      </c>
      <c r="BF19" s="299" t="s">
        <v>375</v>
      </c>
      <c r="BG19" s="246" t="s">
        <v>376</v>
      </c>
    </row>
    <row r="20" spans="1:59" s="63" customFormat="1" ht="15.75" customHeight="1" x14ac:dyDescent="0.3">
      <c r="A20" s="340" t="s">
        <v>513</v>
      </c>
      <c r="B20" s="51" t="s">
        <v>15</v>
      </c>
      <c r="C20" s="259" t="s">
        <v>514</v>
      </c>
      <c r="D20" s="103"/>
      <c r="E20" s="6"/>
      <c r="F20" s="103"/>
      <c r="G20" s="6"/>
      <c r="H20" s="103"/>
      <c r="I20" s="104"/>
      <c r="J20" s="57">
        <v>2</v>
      </c>
      <c r="K20" s="6">
        <f t="shared" si="1"/>
        <v>28</v>
      </c>
      <c r="L20" s="103">
        <v>1</v>
      </c>
      <c r="M20" s="326">
        <f t="shared" si="45"/>
        <v>14</v>
      </c>
      <c r="N20" s="302">
        <v>4</v>
      </c>
      <c r="O20" s="60" t="s">
        <v>15</v>
      </c>
      <c r="P20" s="56"/>
      <c r="Q20" s="6" t="str">
        <f t="shared" si="3"/>
        <v/>
      </c>
      <c r="R20" s="56"/>
      <c r="S20" s="6" t="str">
        <f t="shared" si="4"/>
        <v/>
      </c>
      <c r="T20" s="56"/>
      <c r="U20" s="59"/>
      <c r="V20" s="57"/>
      <c r="W20" s="6" t="str">
        <f t="shared" si="5"/>
        <v/>
      </c>
      <c r="X20" s="56"/>
      <c r="Y20" s="6" t="str">
        <f t="shared" si="6"/>
        <v/>
      </c>
      <c r="Z20" s="56"/>
      <c r="AA20" s="60"/>
      <c r="AB20" s="56"/>
      <c r="AC20" s="6" t="str">
        <f t="shared" si="7"/>
        <v/>
      </c>
      <c r="AD20" s="56"/>
      <c r="AE20" s="6" t="str">
        <f t="shared" si="8"/>
        <v/>
      </c>
      <c r="AF20" s="56"/>
      <c r="AG20" s="59"/>
      <c r="AH20" s="57"/>
      <c r="AI20" s="6" t="str">
        <f t="shared" si="9"/>
        <v/>
      </c>
      <c r="AJ20" s="56"/>
      <c r="AK20" s="6" t="str">
        <f t="shared" si="10"/>
        <v/>
      </c>
      <c r="AL20" s="56"/>
      <c r="AM20" s="60"/>
      <c r="AN20" s="57"/>
      <c r="AO20" s="6" t="str">
        <f t="shared" si="11"/>
        <v/>
      </c>
      <c r="AP20" s="58"/>
      <c r="AQ20" s="6" t="str">
        <f t="shared" si="12"/>
        <v/>
      </c>
      <c r="AR20" s="58"/>
      <c r="AS20" s="61"/>
      <c r="AT20" s="56"/>
      <c r="AU20" s="6" t="str">
        <f t="shared" si="13"/>
        <v/>
      </c>
      <c r="AV20" s="56"/>
      <c r="AW20" s="6" t="str">
        <f t="shared" si="14"/>
        <v/>
      </c>
      <c r="AX20" s="56"/>
      <c r="AY20" s="56"/>
      <c r="AZ20" s="7">
        <f t="shared" ref="AZ20" si="49">IF(D20+J20+P20+V20+AB20+AH20+AN20+AT20=0,"",D20+J20+P20+V20+AB20+AH20+AN20+AT20)</f>
        <v>2</v>
      </c>
      <c r="BA20" s="6">
        <f t="shared" ref="BA20" si="50">IF((D20+J20+P20+V20+AB20+AH20+AN20+AT20)*14=0,"",(D20+J20+P20+V20+AB20+AH20+AN20+AT20)*14)</f>
        <v>28</v>
      </c>
      <c r="BB20" s="8">
        <f t="shared" si="17"/>
        <v>1</v>
      </c>
      <c r="BC20" s="6">
        <f t="shared" ref="BC20" si="51">IF((L20+F20+R20+X20+AD20+AJ20+AP20+AV20)*14=0,"",(L20+F20+R20+X20+AD20+AJ20+AP20+AV20)*14)</f>
        <v>14</v>
      </c>
      <c r="BD20" s="8">
        <f t="shared" ref="BD20" si="52">IF(N20+H20+T20+Z20+AF20+AL20+AR20+AX20=0,"",N20+H20+T20+Z20+AF20+AL20+AR20+AX20)</f>
        <v>4</v>
      </c>
      <c r="BE20" s="9">
        <f t="shared" ref="BE20" si="53">IF(D20+F20+L20+J20+P20+R20+V20+X20+AB20+AD20+AH20+AJ20+AN20+AP20+AT20+AV20=0,"",D20+F20+L20+J20+P20+R20+V20+X20+AB20+AD20+AH20+AJ20+AN20+AP20+AT20+AV20)</f>
        <v>3</v>
      </c>
      <c r="BF20" s="299" t="s">
        <v>274</v>
      </c>
      <c r="BG20" s="246" t="s">
        <v>276</v>
      </c>
    </row>
    <row r="21" spans="1:59" ht="15.75" customHeight="1" x14ac:dyDescent="0.3">
      <c r="A21" s="258" t="s">
        <v>122</v>
      </c>
      <c r="B21" s="51" t="s">
        <v>15</v>
      </c>
      <c r="C21" s="259" t="s">
        <v>505</v>
      </c>
      <c r="D21" s="57"/>
      <c r="E21" s="6"/>
      <c r="F21" s="56"/>
      <c r="G21" s="6"/>
      <c r="H21" s="56"/>
      <c r="I21" s="60"/>
      <c r="J21" s="57">
        <v>1</v>
      </c>
      <c r="K21" s="6">
        <f t="shared" si="1"/>
        <v>14</v>
      </c>
      <c r="L21" s="56">
        <v>1</v>
      </c>
      <c r="M21" s="6">
        <f t="shared" si="2"/>
        <v>14</v>
      </c>
      <c r="N21" s="56">
        <v>2</v>
      </c>
      <c r="O21" s="60" t="s">
        <v>114</v>
      </c>
      <c r="P21" s="56"/>
      <c r="Q21" s="6" t="str">
        <f t="shared" si="3"/>
        <v/>
      </c>
      <c r="R21" s="56"/>
      <c r="S21" s="6" t="str">
        <f t="shared" si="4"/>
        <v/>
      </c>
      <c r="T21" s="56"/>
      <c r="U21" s="59"/>
      <c r="V21" s="57"/>
      <c r="W21" s="6" t="str">
        <f t="shared" si="5"/>
        <v/>
      </c>
      <c r="X21" s="56"/>
      <c r="Y21" s="6" t="str">
        <f t="shared" si="6"/>
        <v/>
      </c>
      <c r="Z21" s="56"/>
      <c r="AA21" s="60"/>
      <c r="AB21" s="56"/>
      <c r="AC21" s="6" t="str">
        <f t="shared" si="7"/>
        <v/>
      </c>
      <c r="AD21" s="56"/>
      <c r="AE21" s="6" t="str">
        <f t="shared" si="8"/>
        <v/>
      </c>
      <c r="AF21" s="56"/>
      <c r="AG21" s="59"/>
      <c r="AH21" s="57"/>
      <c r="AI21" s="6" t="str">
        <f t="shared" si="9"/>
        <v/>
      </c>
      <c r="AJ21" s="56"/>
      <c r="AK21" s="6" t="str">
        <f t="shared" si="10"/>
        <v/>
      </c>
      <c r="AL21" s="56"/>
      <c r="AM21" s="60"/>
      <c r="AN21" s="57"/>
      <c r="AO21" s="6" t="str">
        <f t="shared" si="11"/>
        <v/>
      </c>
      <c r="AP21" s="58"/>
      <c r="AQ21" s="6" t="str">
        <f t="shared" si="12"/>
        <v/>
      </c>
      <c r="AR21" s="58"/>
      <c r="AS21" s="61"/>
      <c r="AT21" s="56"/>
      <c r="AU21" s="6" t="str">
        <f t="shared" si="13"/>
        <v/>
      </c>
      <c r="AV21" s="56"/>
      <c r="AW21" s="6" t="str">
        <f t="shared" si="14"/>
        <v/>
      </c>
      <c r="AX21" s="56"/>
      <c r="AY21" s="56"/>
      <c r="AZ21" s="7">
        <f t="shared" si="15"/>
        <v>1</v>
      </c>
      <c r="BA21" s="6">
        <f t="shared" si="16"/>
        <v>14</v>
      </c>
      <c r="BB21" s="8">
        <f t="shared" si="17"/>
        <v>1</v>
      </c>
      <c r="BC21" s="6">
        <f t="shared" si="18"/>
        <v>14</v>
      </c>
      <c r="BD21" s="8">
        <f t="shared" si="19"/>
        <v>2</v>
      </c>
      <c r="BE21" s="9">
        <f t="shared" si="20"/>
        <v>2</v>
      </c>
      <c r="BF21" s="299" t="s">
        <v>407</v>
      </c>
      <c r="BG21" s="246" t="s">
        <v>406</v>
      </c>
    </row>
    <row r="22" spans="1:59" ht="15.75" customHeight="1" x14ac:dyDescent="0.3">
      <c r="A22" s="325" t="s">
        <v>530</v>
      </c>
      <c r="B22" s="51" t="s">
        <v>15</v>
      </c>
      <c r="C22" s="321" t="s">
        <v>487</v>
      </c>
      <c r="D22" s="103"/>
      <c r="E22" s="6" t="str">
        <f t="shared" si="0"/>
        <v/>
      </c>
      <c r="F22" s="103"/>
      <c r="G22" s="6" t="str">
        <f t="shared" ref="G22:G69" si="54">IF(F22*14=0,"",F22*14)</f>
        <v/>
      </c>
      <c r="H22" s="103"/>
      <c r="I22" s="104"/>
      <c r="J22" s="57"/>
      <c r="K22" s="322" t="str">
        <f t="shared" si="1"/>
        <v/>
      </c>
      <c r="L22" s="323">
        <v>2</v>
      </c>
      <c r="M22" s="326">
        <f t="shared" ref="M22" si="55">IF(L22*14=0,"",L22*14)</f>
        <v>28</v>
      </c>
      <c r="N22" s="323">
        <v>2</v>
      </c>
      <c r="O22" s="327" t="s">
        <v>79</v>
      </c>
      <c r="P22" s="56"/>
      <c r="Q22" s="6" t="str">
        <f t="shared" si="3"/>
        <v/>
      </c>
      <c r="R22" s="56"/>
      <c r="S22" s="6" t="str">
        <f t="shared" si="4"/>
        <v/>
      </c>
      <c r="T22" s="56"/>
      <c r="U22" s="59"/>
      <c r="V22" s="57"/>
      <c r="W22" s="6" t="str">
        <f t="shared" si="5"/>
        <v/>
      </c>
      <c r="X22" s="56"/>
      <c r="Y22" s="6" t="str">
        <f t="shared" si="6"/>
        <v/>
      </c>
      <c r="Z22" s="56"/>
      <c r="AA22" s="60"/>
      <c r="AB22" s="56"/>
      <c r="AC22" s="6" t="str">
        <f t="shared" si="7"/>
        <v/>
      </c>
      <c r="AD22" s="56"/>
      <c r="AE22" s="6" t="str">
        <f t="shared" si="8"/>
        <v/>
      </c>
      <c r="AF22" s="56"/>
      <c r="AG22" s="59"/>
      <c r="AH22" s="57"/>
      <c r="AI22" s="6" t="str">
        <f t="shared" si="9"/>
        <v/>
      </c>
      <c r="AJ22" s="56"/>
      <c r="AK22" s="6" t="str">
        <f t="shared" si="10"/>
        <v/>
      </c>
      <c r="AL22" s="56"/>
      <c r="AM22" s="60"/>
      <c r="AN22" s="57"/>
      <c r="AO22" s="6" t="str">
        <f t="shared" si="11"/>
        <v/>
      </c>
      <c r="AP22" s="58"/>
      <c r="AQ22" s="6" t="str">
        <f t="shared" si="12"/>
        <v/>
      </c>
      <c r="AR22" s="58"/>
      <c r="AS22" s="61"/>
      <c r="AT22" s="56"/>
      <c r="AU22" s="6" t="str">
        <f t="shared" si="13"/>
        <v/>
      </c>
      <c r="AV22" s="56"/>
      <c r="AW22" s="6" t="str">
        <f t="shared" si="14"/>
        <v/>
      </c>
      <c r="AX22" s="56"/>
      <c r="AY22" s="56"/>
      <c r="AZ22" s="7" t="str">
        <f t="shared" si="15"/>
        <v/>
      </c>
      <c r="BA22" s="6" t="str">
        <f t="shared" si="16"/>
        <v/>
      </c>
      <c r="BB22" s="8">
        <f t="shared" si="17"/>
        <v>2</v>
      </c>
      <c r="BC22" s="6">
        <f t="shared" si="18"/>
        <v>28</v>
      </c>
      <c r="BD22" s="8">
        <f t="shared" si="19"/>
        <v>2</v>
      </c>
      <c r="BE22" s="9">
        <f t="shared" si="20"/>
        <v>2</v>
      </c>
      <c r="BF22" s="299" t="s">
        <v>403</v>
      </c>
      <c r="BG22" s="246" t="s">
        <v>404</v>
      </c>
    </row>
    <row r="23" spans="1:59" ht="15.75" customHeight="1" x14ac:dyDescent="0.3">
      <c r="A23" s="50" t="s">
        <v>123</v>
      </c>
      <c r="B23" s="51" t="s">
        <v>15</v>
      </c>
      <c r="C23" s="52" t="s">
        <v>189</v>
      </c>
      <c r="D23" s="103"/>
      <c r="E23" s="6" t="str">
        <f t="shared" si="0"/>
        <v/>
      </c>
      <c r="F23" s="103"/>
      <c r="G23" s="6" t="str">
        <f t="shared" si="54"/>
        <v/>
      </c>
      <c r="H23" s="103"/>
      <c r="I23" s="104"/>
      <c r="J23" s="57">
        <v>2</v>
      </c>
      <c r="K23" s="6">
        <f t="shared" si="1"/>
        <v>28</v>
      </c>
      <c r="L23" s="56"/>
      <c r="M23" s="6" t="str">
        <f t="shared" si="2"/>
        <v/>
      </c>
      <c r="N23" s="56">
        <v>2</v>
      </c>
      <c r="O23" s="60" t="s">
        <v>79</v>
      </c>
      <c r="P23" s="56"/>
      <c r="Q23" s="6" t="str">
        <f t="shared" si="3"/>
        <v/>
      </c>
      <c r="R23" s="56"/>
      <c r="S23" s="6" t="str">
        <f t="shared" si="4"/>
        <v/>
      </c>
      <c r="T23" s="56"/>
      <c r="U23" s="59"/>
      <c r="V23" s="57"/>
      <c r="W23" s="6" t="str">
        <f t="shared" si="5"/>
        <v/>
      </c>
      <c r="X23" s="56"/>
      <c r="Y23" s="6" t="str">
        <f t="shared" si="6"/>
        <v/>
      </c>
      <c r="Z23" s="56"/>
      <c r="AA23" s="60"/>
      <c r="AB23" s="56"/>
      <c r="AC23" s="6" t="str">
        <f t="shared" si="7"/>
        <v/>
      </c>
      <c r="AD23" s="56"/>
      <c r="AE23" s="6" t="str">
        <f t="shared" si="8"/>
        <v/>
      </c>
      <c r="AF23" s="56"/>
      <c r="AG23" s="59"/>
      <c r="AH23" s="57"/>
      <c r="AI23" s="6" t="str">
        <f t="shared" si="9"/>
        <v/>
      </c>
      <c r="AJ23" s="56"/>
      <c r="AK23" s="6" t="str">
        <f t="shared" si="10"/>
        <v/>
      </c>
      <c r="AL23" s="56"/>
      <c r="AM23" s="60"/>
      <c r="AN23" s="57"/>
      <c r="AO23" s="6" t="str">
        <f t="shared" si="11"/>
        <v/>
      </c>
      <c r="AP23" s="58"/>
      <c r="AQ23" s="6" t="str">
        <f t="shared" si="12"/>
        <v/>
      </c>
      <c r="AR23" s="58"/>
      <c r="AS23" s="61"/>
      <c r="AT23" s="56"/>
      <c r="AU23" s="6" t="str">
        <f t="shared" si="13"/>
        <v/>
      </c>
      <c r="AV23" s="56"/>
      <c r="AW23" s="6" t="str">
        <f t="shared" si="14"/>
        <v/>
      </c>
      <c r="AX23" s="56"/>
      <c r="AY23" s="56"/>
      <c r="AZ23" s="7">
        <f t="shared" si="15"/>
        <v>2</v>
      </c>
      <c r="BA23" s="6">
        <f t="shared" si="16"/>
        <v>28</v>
      </c>
      <c r="BB23" s="8" t="str">
        <f t="shared" si="17"/>
        <v/>
      </c>
      <c r="BC23" s="6" t="str">
        <f t="shared" si="18"/>
        <v/>
      </c>
      <c r="BD23" s="8">
        <f t="shared" si="19"/>
        <v>2</v>
      </c>
      <c r="BE23" s="9">
        <f t="shared" si="20"/>
        <v>2</v>
      </c>
      <c r="BF23" s="299" t="s">
        <v>412</v>
      </c>
      <c r="BG23" s="246" t="s">
        <v>445</v>
      </c>
    </row>
    <row r="24" spans="1:59" ht="15.75" customHeight="1" x14ac:dyDescent="0.3">
      <c r="A24" s="50" t="s">
        <v>127</v>
      </c>
      <c r="B24" s="51" t="s">
        <v>15</v>
      </c>
      <c r="C24" s="52" t="s">
        <v>81</v>
      </c>
      <c r="D24" s="103"/>
      <c r="E24" s="6" t="str">
        <f t="shared" ref="E24:E26" si="56">IF(D24*14=0,"",D24*14)</f>
        <v/>
      </c>
      <c r="F24" s="103"/>
      <c r="G24" s="6" t="str">
        <f t="shared" ref="G24:G26" si="57">IF(F24*14=0,"",F24*14)</f>
        <v/>
      </c>
      <c r="H24" s="103"/>
      <c r="I24" s="104"/>
      <c r="J24" s="57">
        <v>1</v>
      </c>
      <c r="K24" s="6">
        <f t="shared" ref="K24:K25" si="58">IF(J24*14=0,"",J24*14)</f>
        <v>14</v>
      </c>
      <c r="L24" s="56">
        <v>3</v>
      </c>
      <c r="M24" s="6">
        <f t="shared" ref="M24:M25" si="59">IF(L24*14=0,"",L24*14)</f>
        <v>42</v>
      </c>
      <c r="N24" s="56">
        <v>4</v>
      </c>
      <c r="O24" s="60" t="s">
        <v>15</v>
      </c>
      <c r="P24" s="56"/>
      <c r="Q24" s="6" t="str">
        <f t="shared" ref="Q24:Q26" si="60">IF(P24*14=0,"",P24*14)</f>
        <v/>
      </c>
      <c r="R24" s="56"/>
      <c r="S24" s="6" t="str">
        <f t="shared" ref="S24:S26" si="61">IF(R24*14=0,"",R24*14)</f>
        <v/>
      </c>
      <c r="T24" s="56"/>
      <c r="U24" s="59"/>
      <c r="V24" s="57"/>
      <c r="W24" s="6" t="str">
        <f t="shared" ref="W24" si="62">IF(V24*14=0,"",V24*14)</f>
        <v/>
      </c>
      <c r="X24" s="56"/>
      <c r="Y24" s="6" t="str">
        <f t="shared" ref="Y24" si="63">IF(X24*14=0,"",X24*14)</f>
        <v/>
      </c>
      <c r="Z24" s="56"/>
      <c r="AA24" s="60"/>
      <c r="AB24" s="56"/>
      <c r="AC24" s="6" t="str">
        <f t="shared" ref="AC24:AC26" si="64">IF(AB24*14=0,"",AB24*14)</f>
        <v/>
      </c>
      <c r="AD24" s="56"/>
      <c r="AE24" s="6" t="str">
        <f t="shared" ref="AE24:AE26" si="65">IF(AD24*14=0,"",AD24*14)</f>
        <v/>
      </c>
      <c r="AF24" s="56"/>
      <c r="AG24" s="59"/>
      <c r="AH24" s="57"/>
      <c r="AI24" s="6" t="str">
        <f t="shared" ref="AI24:AI26" si="66">IF(AH24*14=0,"",AH24*14)</f>
        <v/>
      </c>
      <c r="AJ24" s="56"/>
      <c r="AK24" s="6" t="str">
        <f t="shared" ref="AK24:AK26" si="67">IF(AJ24*14=0,"",AJ24*14)</f>
        <v/>
      </c>
      <c r="AL24" s="56"/>
      <c r="AM24" s="60"/>
      <c r="AN24" s="57"/>
      <c r="AO24" s="6" t="str">
        <f t="shared" ref="AO24:AO26" si="68">IF(AN24*14=0,"",AN24*14)</f>
        <v/>
      </c>
      <c r="AP24" s="58"/>
      <c r="AQ24" s="6" t="str">
        <f t="shared" ref="AQ24:AQ26" si="69">IF(AP24*14=0,"",AP24*14)</f>
        <v/>
      </c>
      <c r="AR24" s="58"/>
      <c r="AS24" s="61"/>
      <c r="AT24" s="56"/>
      <c r="AU24" s="6" t="str">
        <f t="shared" ref="AU24:AU26" si="70">IF(AT24*14=0,"",AT24*14)</f>
        <v/>
      </c>
      <c r="AV24" s="56"/>
      <c r="AW24" s="6" t="str">
        <f t="shared" ref="AW24:AW26" si="71">IF(AV24*14=0,"",AV24*14)</f>
        <v/>
      </c>
      <c r="AX24" s="56"/>
      <c r="AY24" s="56"/>
      <c r="AZ24" s="7">
        <f t="shared" ref="AZ24" si="72">IF(D24+J24+P24+V24+AB24+AH24+AN24+AT24=0,"",D24+J24+P24+V24+AB24+AH24+AN24+AT24)</f>
        <v>1</v>
      </c>
      <c r="BA24" s="6">
        <f t="shared" ref="BA24:BA26" si="73">IF((D24+J24+P24+V24+AB24+AH24+AN24+AT24)*14=0,"",(D24+J24+P24+V24+AB24+AH24+AN24+AT24)*14)</f>
        <v>14</v>
      </c>
      <c r="BB24" s="8">
        <f t="shared" ref="BB24" si="74">IF(F24+L24+R24+X24+AD24+AJ24+AP24+AV24=0,"",F24+L24+R24+X24+AD24+AJ24+AP24+AV24)</f>
        <v>3</v>
      </c>
      <c r="BC24" s="6">
        <f t="shared" ref="BC24:BC26" si="75">IF((L24+F24+R24+X24+AD24+AJ24+AP24+AV24)*14=0,"",(L24+F24+R24+X24+AD24+AJ24+AP24+AV24)*14)</f>
        <v>42</v>
      </c>
      <c r="BD24" s="8">
        <f t="shared" ref="BD24" si="76">IF(N24+H24+T24+Z24+AF24+AL24+AR24+AX24=0,"",N24+H24+T24+Z24+AF24+AL24+AR24+AX24)</f>
        <v>4</v>
      </c>
      <c r="BE24" s="9">
        <f t="shared" ref="BE24" si="77">IF(D24+F24+L24+J24+P24+R24+V24+X24+AB24+AD24+AH24+AJ24+AN24+AP24+AT24+AV24=0,"",D24+F24+L24+J24+P24+R24+V24+X24+AB24+AD24+AH24+AJ24+AN24+AP24+AT24+AV24)</f>
        <v>4</v>
      </c>
      <c r="BF24" s="299" t="s">
        <v>274</v>
      </c>
      <c r="BG24" s="246" t="s">
        <v>277</v>
      </c>
    </row>
    <row r="25" spans="1:59" ht="15.75" customHeight="1" x14ac:dyDescent="0.3">
      <c r="A25" s="336" t="s">
        <v>529</v>
      </c>
      <c r="B25" s="53" t="s">
        <v>15</v>
      </c>
      <c r="C25" s="321" t="s">
        <v>528</v>
      </c>
      <c r="D25" s="103"/>
      <c r="E25" s="6" t="str">
        <f t="shared" si="56"/>
        <v/>
      </c>
      <c r="F25" s="103"/>
      <c r="G25" s="6" t="str">
        <f t="shared" si="57"/>
        <v/>
      </c>
      <c r="H25" s="103"/>
      <c r="I25" s="104"/>
      <c r="J25" s="57">
        <v>2</v>
      </c>
      <c r="K25" s="6">
        <f t="shared" si="58"/>
        <v>28</v>
      </c>
      <c r="L25" s="56"/>
      <c r="M25" s="6" t="str">
        <f t="shared" si="59"/>
        <v/>
      </c>
      <c r="N25" s="56">
        <v>2</v>
      </c>
      <c r="O25" s="60" t="s">
        <v>15</v>
      </c>
      <c r="P25" s="57"/>
      <c r="Q25" s="6"/>
      <c r="R25" s="56"/>
      <c r="S25" s="6"/>
      <c r="T25" s="56"/>
      <c r="U25" s="60"/>
      <c r="V25" s="57"/>
      <c r="W25" s="6"/>
      <c r="X25" s="56"/>
      <c r="Y25" s="6"/>
      <c r="Z25" s="56"/>
      <c r="AA25" s="60"/>
      <c r="AB25" s="56"/>
      <c r="AC25" s="6" t="str">
        <f t="shared" si="64"/>
        <v/>
      </c>
      <c r="AD25" s="56"/>
      <c r="AE25" s="6" t="str">
        <f t="shared" si="65"/>
        <v/>
      </c>
      <c r="AF25" s="56"/>
      <c r="AG25" s="59"/>
      <c r="AH25" s="57"/>
      <c r="AI25" s="6" t="str">
        <f t="shared" si="66"/>
        <v/>
      </c>
      <c r="AJ25" s="56"/>
      <c r="AK25" s="6" t="str">
        <f t="shared" si="67"/>
        <v/>
      </c>
      <c r="AL25" s="56"/>
      <c r="AM25" s="60"/>
      <c r="AN25" s="57"/>
      <c r="AO25" s="6" t="str">
        <f t="shared" si="68"/>
        <v/>
      </c>
      <c r="AP25" s="58"/>
      <c r="AQ25" s="6" t="str">
        <f t="shared" si="69"/>
        <v/>
      </c>
      <c r="AR25" s="58"/>
      <c r="AS25" s="61"/>
      <c r="AT25" s="56"/>
      <c r="AU25" s="6" t="str">
        <f t="shared" si="70"/>
        <v/>
      </c>
      <c r="AV25" s="56"/>
      <c r="AW25" s="6" t="str">
        <f t="shared" si="71"/>
        <v/>
      </c>
      <c r="AX25" s="56"/>
      <c r="AY25" s="56"/>
      <c r="AZ25" s="7">
        <f>IF(D25+J25+P25+V25+AB25+AH25+AN25+AT25=0,"",D25+J25+P25+V25+AB25+AH25+AN25+AT25)</f>
        <v>2</v>
      </c>
      <c r="BA25" s="6">
        <f t="shared" si="73"/>
        <v>28</v>
      </c>
      <c r="BB25" s="8" t="str">
        <f>IF(F25+L25+R25+X25+AD25+AJ25+AP25+AV25=0,"",F25+L25+R25+X25+AD25+AJ25+AP25+AV25)</f>
        <v/>
      </c>
      <c r="BC25" s="6" t="str">
        <f t="shared" si="75"/>
        <v/>
      </c>
      <c r="BD25" s="8">
        <f>IF(N25+H25+T25+Z25+AF25+AL25+AR25+AX25=0,"",N25+H25+T25+Z25+AF25+AL25+AR25+AX25)</f>
        <v>2</v>
      </c>
      <c r="BE25" s="9">
        <f>IF(D25+F25+L25+J25+P25+R25+V25+X25+AB25+AD25+AH25+AJ25+AN25+AP25+AT25+AV25=0,"",D25+F25+L25+J25+P25+R25+V25+X25+AB25+AD25+AH25+AJ25+AN25+AP25+AT25+AV25)</f>
        <v>2</v>
      </c>
      <c r="BF25" s="299" t="s">
        <v>415</v>
      </c>
      <c r="BG25" s="246" t="s">
        <v>416</v>
      </c>
    </row>
    <row r="26" spans="1:59" ht="15.75" customHeight="1" x14ac:dyDescent="0.3">
      <c r="A26" s="50" t="s">
        <v>135</v>
      </c>
      <c r="B26" s="53" t="s">
        <v>15</v>
      </c>
      <c r="C26" s="52" t="s">
        <v>136</v>
      </c>
      <c r="D26" s="103"/>
      <c r="E26" s="6" t="str">
        <f t="shared" si="56"/>
        <v/>
      </c>
      <c r="F26" s="103"/>
      <c r="G26" s="6" t="str">
        <f t="shared" si="57"/>
        <v/>
      </c>
      <c r="H26" s="103"/>
      <c r="I26" s="104"/>
      <c r="J26" s="57"/>
      <c r="K26" s="6"/>
      <c r="L26" s="56"/>
      <c r="M26" s="6"/>
      <c r="N26" s="56"/>
      <c r="O26" s="60"/>
      <c r="P26" s="57">
        <v>2</v>
      </c>
      <c r="Q26" s="6">
        <f t="shared" si="60"/>
        <v>28</v>
      </c>
      <c r="R26" s="56"/>
      <c r="S26" s="6" t="str">
        <f t="shared" si="61"/>
        <v/>
      </c>
      <c r="T26" s="56">
        <v>2</v>
      </c>
      <c r="U26" s="60" t="s">
        <v>79</v>
      </c>
      <c r="V26" s="57"/>
      <c r="W26" s="6"/>
      <c r="X26" s="56"/>
      <c r="Y26" s="6"/>
      <c r="Z26" s="56"/>
      <c r="AA26" s="60"/>
      <c r="AB26" s="56"/>
      <c r="AC26" s="6" t="str">
        <f t="shared" si="64"/>
        <v/>
      </c>
      <c r="AD26" s="56"/>
      <c r="AE26" s="6" t="str">
        <f t="shared" si="65"/>
        <v/>
      </c>
      <c r="AF26" s="56"/>
      <c r="AG26" s="59"/>
      <c r="AH26" s="57"/>
      <c r="AI26" s="6" t="str">
        <f t="shared" si="66"/>
        <v/>
      </c>
      <c r="AJ26" s="56"/>
      <c r="AK26" s="6" t="str">
        <f t="shared" si="67"/>
        <v/>
      </c>
      <c r="AL26" s="56"/>
      <c r="AM26" s="60"/>
      <c r="AN26" s="57"/>
      <c r="AO26" s="6" t="str">
        <f t="shared" si="68"/>
        <v/>
      </c>
      <c r="AP26" s="58"/>
      <c r="AQ26" s="6" t="str">
        <f t="shared" si="69"/>
        <v/>
      </c>
      <c r="AR26" s="58"/>
      <c r="AS26" s="61"/>
      <c r="AT26" s="56"/>
      <c r="AU26" s="6" t="str">
        <f t="shared" si="70"/>
        <v/>
      </c>
      <c r="AV26" s="56"/>
      <c r="AW26" s="6" t="str">
        <f t="shared" si="71"/>
        <v/>
      </c>
      <c r="AX26" s="56"/>
      <c r="AY26" s="56"/>
      <c r="AZ26" s="7">
        <f>IF(D26+J26+P26+V26+AB26+AH26+AN26+AT26=0,"",D26+J26+P26+V26+AB26+AH26+AN26+AT26)</f>
        <v>2</v>
      </c>
      <c r="BA26" s="6">
        <f t="shared" si="73"/>
        <v>28</v>
      </c>
      <c r="BB26" s="8" t="str">
        <f>IF(F26+L26+R26+X26+AD26+AJ26+AP26+AV26=0,"",F26+L26+R26+X26+AD26+AJ26+AP26+AV26)</f>
        <v/>
      </c>
      <c r="BC26" s="6" t="str">
        <f t="shared" si="75"/>
        <v/>
      </c>
      <c r="BD26" s="8">
        <f>IF(N26+H26+T26+Z26+AF26+AL26+AR26+AX26=0,"",N26+H26+T26+Z26+AF26+AL26+AR26+AX26)</f>
        <v>2</v>
      </c>
      <c r="BE26" s="9">
        <f>IF(D26+F26+L26+J26+P26+R26+V26+X26+AB26+AD26+AH26+AJ26+AN26+AP26+AT26+AV26=0,"",D26+F26+L26+J26+P26+R26+V26+X26+AB26+AD26+AH26+AJ26+AN26+AP26+AT26+AV26)</f>
        <v>2</v>
      </c>
      <c r="BF26" s="299" t="s">
        <v>407</v>
      </c>
      <c r="BG26" s="246" t="s">
        <v>414</v>
      </c>
    </row>
    <row r="27" spans="1:59" ht="15.75" customHeight="1" x14ac:dyDescent="0.3">
      <c r="A27" s="50" t="s">
        <v>124</v>
      </c>
      <c r="B27" s="51" t="s">
        <v>15</v>
      </c>
      <c r="C27" s="52" t="s">
        <v>362</v>
      </c>
      <c r="D27" s="103"/>
      <c r="E27" s="6" t="str">
        <f t="shared" si="0"/>
        <v/>
      </c>
      <c r="F27" s="103"/>
      <c r="G27" s="6" t="str">
        <f t="shared" si="54"/>
        <v/>
      </c>
      <c r="H27" s="103"/>
      <c r="I27" s="104"/>
      <c r="J27" s="57"/>
      <c r="K27" s="6"/>
      <c r="L27" s="56"/>
      <c r="M27" s="6"/>
      <c r="N27" s="56"/>
      <c r="O27" s="60"/>
      <c r="P27" s="57">
        <v>2</v>
      </c>
      <c r="Q27" s="6">
        <f t="shared" si="3"/>
        <v>28</v>
      </c>
      <c r="R27" s="56">
        <v>1</v>
      </c>
      <c r="S27" s="6">
        <f t="shared" si="4"/>
        <v>14</v>
      </c>
      <c r="T27" s="56">
        <v>4</v>
      </c>
      <c r="U27" s="60" t="s">
        <v>15</v>
      </c>
      <c r="V27" s="57"/>
      <c r="W27" s="6" t="str">
        <f t="shared" si="5"/>
        <v/>
      </c>
      <c r="X27" s="56"/>
      <c r="Y27" s="6" t="str">
        <f t="shared" si="6"/>
        <v/>
      </c>
      <c r="Z27" s="56"/>
      <c r="AA27" s="60"/>
      <c r="AB27" s="56"/>
      <c r="AC27" s="6" t="str">
        <f t="shared" si="7"/>
        <v/>
      </c>
      <c r="AD27" s="56"/>
      <c r="AE27" s="6" t="str">
        <f t="shared" si="8"/>
        <v/>
      </c>
      <c r="AF27" s="56"/>
      <c r="AG27" s="59"/>
      <c r="AH27" s="57"/>
      <c r="AI27" s="6" t="str">
        <f t="shared" si="9"/>
        <v/>
      </c>
      <c r="AJ27" s="56"/>
      <c r="AK27" s="6" t="str">
        <f t="shared" si="10"/>
        <v/>
      </c>
      <c r="AL27" s="56"/>
      <c r="AM27" s="60"/>
      <c r="AN27" s="57"/>
      <c r="AO27" s="6" t="str">
        <f t="shared" si="11"/>
        <v/>
      </c>
      <c r="AP27" s="58"/>
      <c r="AQ27" s="6" t="str">
        <f t="shared" si="12"/>
        <v/>
      </c>
      <c r="AR27" s="58"/>
      <c r="AS27" s="61"/>
      <c r="AT27" s="56"/>
      <c r="AU27" s="6" t="str">
        <f t="shared" si="13"/>
        <v/>
      </c>
      <c r="AV27" s="56"/>
      <c r="AW27" s="6" t="str">
        <f t="shared" si="14"/>
        <v/>
      </c>
      <c r="AX27" s="56"/>
      <c r="AY27" s="56"/>
      <c r="AZ27" s="7">
        <f t="shared" si="15"/>
        <v>2</v>
      </c>
      <c r="BA27" s="6">
        <f t="shared" si="16"/>
        <v>28</v>
      </c>
      <c r="BB27" s="8">
        <f t="shared" si="17"/>
        <v>1</v>
      </c>
      <c r="BC27" s="6">
        <f t="shared" si="18"/>
        <v>14</v>
      </c>
      <c r="BD27" s="8">
        <f t="shared" si="19"/>
        <v>4</v>
      </c>
      <c r="BE27" s="9">
        <f t="shared" si="20"/>
        <v>3</v>
      </c>
      <c r="BF27" s="299" t="s">
        <v>279</v>
      </c>
      <c r="BG27" s="246" t="s">
        <v>359</v>
      </c>
    </row>
    <row r="28" spans="1:59" ht="14.25" customHeight="1" x14ac:dyDescent="0.3">
      <c r="A28" s="50" t="s">
        <v>125</v>
      </c>
      <c r="B28" s="51" t="s">
        <v>15</v>
      </c>
      <c r="C28" s="52" t="s">
        <v>126</v>
      </c>
      <c r="D28" s="103"/>
      <c r="E28" s="6" t="str">
        <f t="shared" si="0"/>
        <v/>
      </c>
      <c r="F28" s="103"/>
      <c r="G28" s="6" t="str">
        <f t="shared" si="54"/>
        <v/>
      </c>
      <c r="H28" s="103"/>
      <c r="I28" s="104"/>
      <c r="J28" s="57"/>
      <c r="K28" s="6"/>
      <c r="L28" s="56"/>
      <c r="M28" s="6"/>
      <c r="N28" s="56"/>
      <c r="O28" s="60"/>
      <c r="P28" s="57">
        <v>1</v>
      </c>
      <c r="Q28" s="6">
        <f t="shared" si="3"/>
        <v>14</v>
      </c>
      <c r="R28" s="56">
        <v>1</v>
      </c>
      <c r="S28" s="6">
        <f t="shared" si="4"/>
        <v>14</v>
      </c>
      <c r="T28" s="56">
        <v>2</v>
      </c>
      <c r="U28" s="60" t="s">
        <v>15</v>
      </c>
      <c r="V28" s="57"/>
      <c r="W28" s="6" t="str">
        <f t="shared" si="5"/>
        <v/>
      </c>
      <c r="X28" s="56"/>
      <c r="Y28" s="6" t="str">
        <f t="shared" si="6"/>
        <v/>
      </c>
      <c r="Z28" s="56"/>
      <c r="AA28" s="60"/>
      <c r="AB28" s="56"/>
      <c r="AC28" s="6" t="str">
        <f t="shared" si="7"/>
        <v/>
      </c>
      <c r="AD28" s="56"/>
      <c r="AE28" s="6" t="str">
        <f t="shared" si="8"/>
        <v/>
      </c>
      <c r="AF28" s="56"/>
      <c r="AG28" s="59"/>
      <c r="AH28" s="57"/>
      <c r="AI28" s="6" t="str">
        <f t="shared" si="9"/>
        <v/>
      </c>
      <c r="AJ28" s="56"/>
      <c r="AK28" s="6" t="str">
        <f t="shared" si="10"/>
        <v/>
      </c>
      <c r="AL28" s="56"/>
      <c r="AM28" s="60"/>
      <c r="AN28" s="57"/>
      <c r="AO28" s="6" t="str">
        <f t="shared" si="11"/>
        <v/>
      </c>
      <c r="AP28" s="58"/>
      <c r="AQ28" s="6" t="str">
        <f t="shared" si="12"/>
        <v/>
      </c>
      <c r="AR28" s="58"/>
      <c r="AS28" s="61"/>
      <c r="AT28" s="56"/>
      <c r="AU28" s="6" t="str">
        <f t="shared" si="13"/>
        <v/>
      </c>
      <c r="AV28" s="56"/>
      <c r="AW28" s="6" t="str">
        <f t="shared" si="14"/>
        <v/>
      </c>
      <c r="AX28" s="56"/>
      <c r="AY28" s="56"/>
      <c r="AZ28" s="7">
        <f t="shared" si="15"/>
        <v>1</v>
      </c>
      <c r="BA28" s="6">
        <f t="shared" si="16"/>
        <v>14</v>
      </c>
      <c r="BB28" s="8">
        <f t="shared" si="17"/>
        <v>1</v>
      </c>
      <c r="BC28" s="6">
        <f t="shared" si="18"/>
        <v>14</v>
      </c>
      <c r="BD28" s="8">
        <f t="shared" si="19"/>
        <v>2</v>
      </c>
      <c r="BE28" s="9">
        <f t="shared" si="20"/>
        <v>2</v>
      </c>
      <c r="BF28" s="299" t="s">
        <v>274</v>
      </c>
      <c r="BG28" s="246" t="s">
        <v>275</v>
      </c>
    </row>
    <row r="29" spans="1:59" ht="15.75" customHeight="1" x14ac:dyDescent="0.3">
      <c r="A29" s="50" t="s">
        <v>191</v>
      </c>
      <c r="B29" s="51" t="s">
        <v>15</v>
      </c>
      <c r="C29" s="52" t="s">
        <v>512</v>
      </c>
      <c r="D29" s="103"/>
      <c r="E29" s="6" t="str">
        <f t="shared" si="0"/>
        <v/>
      </c>
      <c r="F29" s="103"/>
      <c r="G29" s="6" t="str">
        <f t="shared" si="54"/>
        <v/>
      </c>
      <c r="H29" s="103"/>
      <c r="I29" s="104"/>
      <c r="J29" s="57"/>
      <c r="K29" s="6" t="str">
        <f t="shared" si="1"/>
        <v/>
      </c>
      <c r="L29" s="56"/>
      <c r="M29" s="6" t="str">
        <f t="shared" si="2"/>
        <v/>
      </c>
      <c r="N29" s="56"/>
      <c r="O29" s="60"/>
      <c r="P29" s="303"/>
      <c r="Q29" s="6" t="str">
        <f t="shared" si="3"/>
        <v/>
      </c>
      <c r="R29" s="303">
        <v>10</v>
      </c>
      <c r="S29" s="6">
        <v>150</v>
      </c>
      <c r="T29" s="303">
        <v>8</v>
      </c>
      <c r="U29" s="304" t="s">
        <v>114</v>
      </c>
      <c r="V29" s="57"/>
      <c r="W29" s="6" t="str">
        <f t="shared" si="5"/>
        <v/>
      </c>
      <c r="X29" s="56"/>
      <c r="Y29" s="6" t="str">
        <f t="shared" si="6"/>
        <v/>
      </c>
      <c r="Z29" s="56"/>
      <c r="AA29" s="60"/>
      <c r="AB29" s="56"/>
      <c r="AC29" s="6" t="str">
        <f t="shared" si="7"/>
        <v/>
      </c>
      <c r="AD29" s="56"/>
      <c r="AE29" s="6" t="str">
        <f t="shared" si="8"/>
        <v/>
      </c>
      <c r="AF29" s="56"/>
      <c r="AG29" s="59"/>
      <c r="AH29" s="57"/>
      <c r="AI29" s="6" t="str">
        <f t="shared" si="9"/>
        <v/>
      </c>
      <c r="AJ29" s="56"/>
      <c r="AK29" s="6" t="str">
        <f t="shared" si="10"/>
        <v/>
      </c>
      <c r="AL29" s="56"/>
      <c r="AM29" s="60"/>
      <c r="AN29" s="57"/>
      <c r="AO29" s="6" t="str">
        <f t="shared" si="11"/>
        <v/>
      </c>
      <c r="AP29" s="58"/>
      <c r="AQ29" s="6" t="str">
        <f t="shared" si="12"/>
        <v/>
      </c>
      <c r="AR29" s="58"/>
      <c r="AS29" s="61"/>
      <c r="AT29" s="56"/>
      <c r="AU29" s="6" t="str">
        <f t="shared" si="13"/>
        <v/>
      </c>
      <c r="AV29" s="56"/>
      <c r="AW29" s="6" t="str">
        <f t="shared" si="14"/>
        <v/>
      </c>
      <c r="AX29" s="56"/>
      <c r="AY29" s="56"/>
      <c r="AZ29" s="7" t="str">
        <f t="shared" si="15"/>
        <v/>
      </c>
      <c r="BA29" s="6" t="str">
        <f t="shared" si="16"/>
        <v/>
      </c>
      <c r="BB29" s="8">
        <f t="shared" si="17"/>
        <v>10</v>
      </c>
      <c r="BC29" s="6">
        <f t="shared" si="18"/>
        <v>140</v>
      </c>
      <c r="BD29" s="8">
        <f t="shared" si="19"/>
        <v>8</v>
      </c>
      <c r="BE29" s="9">
        <v>8</v>
      </c>
      <c r="BF29" s="299" t="s">
        <v>401</v>
      </c>
      <c r="BG29" s="246" t="s">
        <v>417</v>
      </c>
    </row>
    <row r="30" spans="1:59" ht="15.75" customHeight="1" x14ac:dyDescent="0.3">
      <c r="A30" s="325" t="s">
        <v>515</v>
      </c>
      <c r="B30" s="51" t="s">
        <v>15</v>
      </c>
      <c r="C30" s="321" t="s">
        <v>502</v>
      </c>
      <c r="D30" s="103"/>
      <c r="E30" s="6" t="str">
        <f t="shared" si="0"/>
        <v/>
      </c>
      <c r="F30" s="103"/>
      <c r="G30" s="6" t="str">
        <f t="shared" si="54"/>
        <v/>
      </c>
      <c r="H30" s="103"/>
      <c r="I30" s="104"/>
      <c r="J30" s="57"/>
      <c r="K30" s="6" t="str">
        <f t="shared" si="1"/>
        <v/>
      </c>
      <c r="L30" s="56"/>
      <c r="M30" s="6" t="str">
        <f>IF(L30*14=0,"",L30*14)</f>
        <v/>
      </c>
      <c r="N30" s="56"/>
      <c r="O30" s="60"/>
      <c r="P30" s="56"/>
      <c r="Q30" s="6" t="str">
        <f t="shared" si="3"/>
        <v/>
      </c>
      <c r="R30" s="302">
        <v>2</v>
      </c>
      <c r="S30" s="326">
        <f t="shared" si="4"/>
        <v>28</v>
      </c>
      <c r="T30" s="302">
        <v>2</v>
      </c>
      <c r="U30" s="322" t="s">
        <v>79</v>
      </c>
      <c r="V30" s="57"/>
      <c r="W30" s="6" t="str">
        <f t="shared" si="5"/>
        <v/>
      </c>
      <c r="X30" s="56"/>
      <c r="Y30" s="6" t="str">
        <f t="shared" si="6"/>
        <v/>
      </c>
      <c r="Z30" s="56"/>
      <c r="AA30" s="60"/>
      <c r="AB30" s="56"/>
      <c r="AC30" s="6" t="str">
        <f t="shared" si="7"/>
        <v/>
      </c>
      <c r="AD30" s="56"/>
      <c r="AE30" s="6" t="str">
        <f t="shared" si="8"/>
        <v/>
      </c>
      <c r="AF30" s="56"/>
      <c r="AG30" s="59"/>
      <c r="AH30" s="57"/>
      <c r="AI30" s="6" t="str">
        <f t="shared" si="9"/>
        <v/>
      </c>
      <c r="AJ30" s="56"/>
      <c r="AK30" s="6" t="str">
        <f t="shared" si="10"/>
        <v/>
      </c>
      <c r="AL30" s="56"/>
      <c r="AM30" s="60"/>
      <c r="AN30" s="57"/>
      <c r="AO30" s="6" t="str">
        <f t="shared" si="11"/>
        <v/>
      </c>
      <c r="AP30" s="58"/>
      <c r="AQ30" s="6" t="str">
        <f t="shared" si="12"/>
        <v/>
      </c>
      <c r="AR30" s="58"/>
      <c r="AS30" s="61"/>
      <c r="AT30" s="56"/>
      <c r="AU30" s="6" t="str">
        <f t="shared" si="13"/>
        <v/>
      </c>
      <c r="AV30" s="56"/>
      <c r="AW30" s="6" t="str">
        <f t="shared" si="14"/>
        <v/>
      </c>
      <c r="AX30" s="56"/>
      <c r="AY30" s="56"/>
      <c r="AZ30" s="7" t="str">
        <f t="shared" si="15"/>
        <v/>
      </c>
      <c r="BA30" s="6" t="str">
        <f t="shared" si="16"/>
        <v/>
      </c>
      <c r="BB30" s="8">
        <f t="shared" si="17"/>
        <v>2</v>
      </c>
      <c r="BC30" s="6">
        <f t="shared" si="18"/>
        <v>28</v>
      </c>
      <c r="BD30" s="8">
        <f>IF(N30+H30+T32+Z30+AF30+AL30+AR30+AX30=0,"",N30+H30+T32+Z30+AF30+AL30+AR30+AX30)</f>
        <v>2</v>
      </c>
      <c r="BE30" s="9">
        <f t="shared" si="20"/>
        <v>2</v>
      </c>
      <c r="BF30" s="299" t="s">
        <v>403</v>
      </c>
      <c r="BG30" s="246" t="s">
        <v>405</v>
      </c>
    </row>
    <row r="31" spans="1:59" ht="15.75" customHeight="1" x14ac:dyDescent="0.3">
      <c r="A31" s="50" t="s">
        <v>128</v>
      </c>
      <c r="B31" s="51" t="s">
        <v>15</v>
      </c>
      <c r="C31" s="52" t="s">
        <v>129</v>
      </c>
      <c r="D31" s="103"/>
      <c r="E31" s="6" t="str">
        <f t="shared" si="0"/>
        <v/>
      </c>
      <c r="F31" s="103"/>
      <c r="G31" s="6" t="str">
        <f t="shared" si="54"/>
        <v/>
      </c>
      <c r="H31" s="103"/>
      <c r="I31" s="104"/>
      <c r="J31" s="57"/>
      <c r="K31" s="6" t="str">
        <f t="shared" si="1"/>
        <v/>
      </c>
      <c r="L31" s="56"/>
      <c r="M31" s="6" t="str">
        <f t="shared" si="2"/>
        <v/>
      </c>
      <c r="N31" s="56"/>
      <c r="O31" s="60"/>
      <c r="P31" s="56">
        <v>2</v>
      </c>
      <c r="Q31" s="6">
        <f t="shared" si="3"/>
        <v>28</v>
      </c>
      <c r="R31" s="56"/>
      <c r="S31" s="6" t="str">
        <f t="shared" si="4"/>
        <v/>
      </c>
      <c r="T31" s="56">
        <v>2</v>
      </c>
      <c r="U31" s="59" t="s">
        <v>79</v>
      </c>
      <c r="V31" s="57"/>
      <c r="W31" s="6" t="str">
        <f t="shared" si="5"/>
        <v/>
      </c>
      <c r="X31" s="56"/>
      <c r="Y31" s="6" t="str">
        <f t="shared" si="6"/>
        <v/>
      </c>
      <c r="Z31" s="56"/>
      <c r="AA31" s="60"/>
      <c r="AB31" s="56"/>
      <c r="AC31" s="6" t="str">
        <f t="shared" si="7"/>
        <v/>
      </c>
      <c r="AD31" s="56"/>
      <c r="AE31" s="6" t="str">
        <f t="shared" si="8"/>
        <v/>
      </c>
      <c r="AF31" s="56"/>
      <c r="AG31" s="59"/>
      <c r="AH31" s="57"/>
      <c r="AI31" s="6" t="str">
        <f t="shared" si="9"/>
        <v/>
      </c>
      <c r="AJ31" s="56"/>
      <c r="AK31" s="6" t="str">
        <f t="shared" si="10"/>
        <v/>
      </c>
      <c r="AL31" s="56"/>
      <c r="AM31" s="60"/>
      <c r="AN31" s="57"/>
      <c r="AO31" s="6" t="str">
        <f t="shared" si="11"/>
        <v/>
      </c>
      <c r="AP31" s="58"/>
      <c r="AQ31" s="6" t="str">
        <f t="shared" si="12"/>
        <v/>
      </c>
      <c r="AR31" s="58"/>
      <c r="AS31" s="61"/>
      <c r="AT31" s="56"/>
      <c r="AU31" s="6" t="str">
        <f t="shared" si="13"/>
        <v/>
      </c>
      <c r="AV31" s="56"/>
      <c r="AW31" s="6" t="str">
        <f t="shared" si="14"/>
        <v/>
      </c>
      <c r="AX31" s="56"/>
      <c r="AY31" s="56"/>
      <c r="AZ31" s="7">
        <f t="shared" si="15"/>
        <v>2</v>
      </c>
      <c r="BA31" s="6">
        <f t="shared" si="16"/>
        <v>28</v>
      </c>
      <c r="BB31" s="8" t="str">
        <f t="shared" si="17"/>
        <v/>
      </c>
      <c r="BC31" s="6" t="str">
        <f t="shared" si="18"/>
        <v/>
      </c>
      <c r="BD31" s="8">
        <f t="shared" si="19"/>
        <v>2</v>
      </c>
      <c r="BE31" s="9">
        <f t="shared" si="20"/>
        <v>2</v>
      </c>
      <c r="BF31" s="299" t="s">
        <v>412</v>
      </c>
      <c r="BG31" s="246" t="s">
        <v>413</v>
      </c>
    </row>
    <row r="32" spans="1:59" ht="15.75" customHeight="1" x14ac:dyDescent="0.3">
      <c r="A32" s="50" t="s">
        <v>463</v>
      </c>
      <c r="B32" s="51" t="s">
        <v>15</v>
      </c>
      <c r="C32" s="52" t="s">
        <v>86</v>
      </c>
      <c r="D32" s="103"/>
      <c r="E32" s="6" t="str">
        <f t="shared" si="0"/>
        <v/>
      </c>
      <c r="F32" s="103"/>
      <c r="G32" s="6" t="str">
        <f t="shared" si="54"/>
        <v/>
      </c>
      <c r="H32" s="103"/>
      <c r="I32" s="104"/>
      <c r="J32" s="57"/>
      <c r="K32" s="6" t="str">
        <f t="shared" si="1"/>
        <v/>
      </c>
      <c r="L32" s="56"/>
      <c r="M32" s="6" t="str">
        <f t="shared" si="2"/>
        <v/>
      </c>
      <c r="N32" s="56"/>
      <c r="O32" s="60"/>
      <c r="P32" s="56">
        <v>2</v>
      </c>
      <c r="Q32" s="6">
        <f t="shared" si="3"/>
        <v>28</v>
      </c>
      <c r="R32" s="56"/>
      <c r="S32" s="6" t="str">
        <f t="shared" si="4"/>
        <v/>
      </c>
      <c r="T32" s="56">
        <v>2</v>
      </c>
      <c r="U32" s="59" t="s">
        <v>15</v>
      </c>
      <c r="V32" s="57"/>
      <c r="W32" s="6" t="str">
        <f t="shared" si="5"/>
        <v/>
      </c>
      <c r="X32" s="56"/>
      <c r="Y32" s="6" t="str">
        <f t="shared" si="6"/>
        <v/>
      </c>
      <c r="Z32" s="56"/>
      <c r="AA32" s="60"/>
      <c r="AB32" s="56"/>
      <c r="AC32" s="6" t="str">
        <f t="shared" si="7"/>
        <v/>
      </c>
      <c r="AD32" s="56"/>
      <c r="AE32" s="6" t="str">
        <f t="shared" si="8"/>
        <v/>
      </c>
      <c r="AF32" s="56"/>
      <c r="AG32" s="59"/>
      <c r="AH32" s="57"/>
      <c r="AI32" s="6" t="str">
        <f t="shared" si="9"/>
        <v/>
      </c>
      <c r="AJ32" s="56"/>
      <c r="AK32" s="6" t="str">
        <f t="shared" si="10"/>
        <v/>
      </c>
      <c r="AL32" s="56"/>
      <c r="AM32" s="60"/>
      <c r="AN32" s="57"/>
      <c r="AO32" s="6" t="str">
        <f t="shared" si="11"/>
        <v/>
      </c>
      <c r="AP32" s="58"/>
      <c r="AQ32" s="6" t="str">
        <f t="shared" si="12"/>
        <v/>
      </c>
      <c r="AR32" s="58"/>
      <c r="AS32" s="61"/>
      <c r="AT32" s="56"/>
      <c r="AU32" s="6" t="str">
        <f t="shared" si="13"/>
        <v/>
      </c>
      <c r="AV32" s="56"/>
      <c r="AW32" s="6" t="str">
        <f t="shared" si="14"/>
        <v/>
      </c>
      <c r="AX32" s="56"/>
      <c r="AY32" s="56"/>
      <c r="AZ32" s="7">
        <f t="shared" si="15"/>
        <v>2</v>
      </c>
      <c r="BA32" s="6">
        <f t="shared" si="16"/>
        <v>28</v>
      </c>
      <c r="BB32" s="8" t="str">
        <f t="shared" si="17"/>
        <v/>
      </c>
      <c r="BC32" s="6" t="str">
        <f t="shared" si="18"/>
        <v/>
      </c>
      <c r="BD32" s="8">
        <f t="shared" si="19"/>
        <v>2</v>
      </c>
      <c r="BE32" s="9">
        <f t="shared" si="20"/>
        <v>2</v>
      </c>
      <c r="BF32" s="299" t="s">
        <v>408</v>
      </c>
      <c r="BG32" s="246" t="s">
        <v>409</v>
      </c>
    </row>
    <row r="33" spans="1:59" ht="15.75" customHeight="1" x14ac:dyDescent="0.3">
      <c r="A33" s="50" t="s">
        <v>130</v>
      </c>
      <c r="B33" s="51" t="s">
        <v>15</v>
      </c>
      <c r="C33" s="52" t="s">
        <v>131</v>
      </c>
      <c r="D33" s="103"/>
      <c r="E33" s="6" t="str">
        <f t="shared" si="0"/>
        <v/>
      </c>
      <c r="F33" s="103"/>
      <c r="G33" s="6" t="str">
        <f t="shared" si="54"/>
        <v/>
      </c>
      <c r="H33" s="103"/>
      <c r="I33" s="104"/>
      <c r="J33" s="57"/>
      <c r="K33" s="6" t="str">
        <f t="shared" si="1"/>
        <v/>
      </c>
      <c r="L33" s="56"/>
      <c r="M33" s="6" t="str">
        <f t="shared" si="2"/>
        <v/>
      </c>
      <c r="N33" s="56"/>
      <c r="O33" s="60"/>
      <c r="P33" s="56">
        <v>1</v>
      </c>
      <c r="Q33" s="6">
        <f t="shared" si="3"/>
        <v>14</v>
      </c>
      <c r="R33" s="56">
        <v>1</v>
      </c>
      <c r="S33" s="6">
        <f t="shared" si="4"/>
        <v>14</v>
      </c>
      <c r="T33" s="56">
        <v>2</v>
      </c>
      <c r="U33" s="59" t="s">
        <v>114</v>
      </c>
      <c r="V33" s="57"/>
      <c r="W33" s="6" t="str">
        <f t="shared" si="5"/>
        <v/>
      </c>
      <c r="X33" s="56"/>
      <c r="Y33" s="6" t="str">
        <f t="shared" si="6"/>
        <v/>
      </c>
      <c r="Z33" s="56"/>
      <c r="AA33" s="60"/>
      <c r="AB33" s="56"/>
      <c r="AC33" s="6" t="str">
        <f t="shared" si="7"/>
        <v/>
      </c>
      <c r="AD33" s="56"/>
      <c r="AE33" s="6" t="str">
        <f t="shared" si="8"/>
        <v/>
      </c>
      <c r="AF33" s="56"/>
      <c r="AG33" s="59"/>
      <c r="AH33" s="57"/>
      <c r="AI33" s="6" t="str">
        <f t="shared" si="9"/>
        <v/>
      </c>
      <c r="AJ33" s="56"/>
      <c r="AK33" s="6" t="str">
        <f t="shared" si="10"/>
        <v/>
      </c>
      <c r="AL33" s="56"/>
      <c r="AM33" s="60"/>
      <c r="AN33" s="57"/>
      <c r="AO33" s="6" t="str">
        <f t="shared" si="11"/>
        <v/>
      </c>
      <c r="AP33" s="58"/>
      <c r="AQ33" s="6" t="str">
        <f t="shared" si="12"/>
        <v/>
      </c>
      <c r="AR33" s="58"/>
      <c r="AS33" s="61"/>
      <c r="AT33" s="56"/>
      <c r="AU33" s="6" t="str">
        <f t="shared" si="13"/>
        <v/>
      </c>
      <c r="AV33" s="56"/>
      <c r="AW33" s="6" t="str">
        <f t="shared" si="14"/>
        <v/>
      </c>
      <c r="AX33" s="56"/>
      <c r="AY33" s="56"/>
      <c r="AZ33" s="7">
        <f t="shared" si="15"/>
        <v>1</v>
      </c>
      <c r="BA33" s="6">
        <f t="shared" si="16"/>
        <v>14</v>
      </c>
      <c r="BB33" s="8">
        <f t="shared" si="17"/>
        <v>1</v>
      </c>
      <c r="BC33" s="6">
        <f t="shared" si="18"/>
        <v>14</v>
      </c>
      <c r="BD33" s="8">
        <f t="shared" si="19"/>
        <v>2</v>
      </c>
      <c r="BE33" s="9">
        <f t="shared" si="20"/>
        <v>2</v>
      </c>
      <c r="BF33" s="299" t="s">
        <v>279</v>
      </c>
      <c r="BG33" s="246" t="s">
        <v>146</v>
      </c>
    </row>
    <row r="34" spans="1:59" ht="15.75" customHeight="1" x14ac:dyDescent="0.3">
      <c r="A34" s="54" t="s">
        <v>132</v>
      </c>
      <c r="B34" s="53" t="s">
        <v>15</v>
      </c>
      <c r="C34" s="52" t="s">
        <v>133</v>
      </c>
      <c r="D34" s="103"/>
      <c r="E34" s="6" t="str">
        <f t="shared" si="0"/>
        <v/>
      </c>
      <c r="F34" s="103"/>
      <c r="G34" s="6" t="str">
        <f t="shared" si="54"/>
        <v/>
      </c>
      <c r="H34" s="103"/>
      <c r="I34" s="104"/>
      <c r="J34" s="57"/>
      <c r="K34" s="6" t="str">
        <f t="shared" si="1"/>
        <v/>
      </c>
      <c r="L34" s="56"/>
      <c r="M34" s="6" t="str">
        <f t="shared" si="2"/>
        <v/>
      </c>
      <c r="N34" s="56"/>
      <c r="O34" s="60"/>
      <c r="P34" s="56"/>
      <c r="Q34" s="6"/>
      <c r="R34" s="56"/>
      <c r="S34" s="6"/>
      <c r="T34" s="56"/>
      <c r="U34" s="59"/>
      <c r="V34" s="57">
        <v>1</v>
      </c>
      <c r="W34" s="6">
        <f t="shared" si="5"/>
        <v>14</v>
      </c>
      <c r="X34" s="56">
        <v>1</v>
      </c>
      <c r="Y34" s="6">
        <f t="shared" si="6"/>
        <v>14</v>
      </c>
      <c r="Z34" s="56">
        <v>2</v>
      </c>
      <c r="AA34" s="60" t="s">
        <v>79</v>
      </c>
      <c r="AB34" s="56"/>
      <c r="AC34" s="6" t="str">
        <f t="shared" si="7"/>
        <v/>
      </c>
      <c r="AD34" s="56"/>
      <c r="AE34" s="6" t="str">
        <f t="shared" si="8"/>
        <v/>
      </c>
      <c r="AF34" s="56"/>
      <c r="AG34" s="59"/>
      <c r="AH34" s="57"/>
      <c r="AI34" s="6" t="str">
        <f t="shared" si="9"/>
        <v/>
      </c>
      <c r="AJ34" s="56"/>
      <c r="AK34" s="6" t="str">
        <f t="shared" si="10"/>
        <v/>
      </c>
      <c r="AL34" s="56"/>
      <c r="AM34" s="60"/>
      <c r="AN34" s="57"/>
      <c r="AO34" s="6" t="str">
        <f t="shared" si="11"/>
        <v/>
      </c>
      <c r="AP34" s="58"/>
      <c r="AQ34" s="6" t="str">
        <f t="shared" si="12"/>
        <v/>
      </c>
      <c r="AR34" s="58"/>
      <c r="AS34" s="61"/>
      <c r="AT34" s="56"/>
      <c r="AU34" s="6" t="str">
        <f t="shared" si="13"/>
        <v/>
      </c>
      <c r="AV34" s="56"/>
      <c r="AW34" s="6" t="str">
        <f t="shared" si="14"/>
        <v/>
      </c>
      <c r="AX34" s="56"/>
      <c r="AY34" s="56"/>
      <c r="AZ34" s="7">
        <f>IF(D34+J34+P34+V34+AB34+AH34+AN34+AT34=0,"",D34+J34+P34+V34+AB34+AH34+AN34+AT34)</f>
        <v>1</v>
      </c>
      <c r="BA34" s="6">
        <f t="shared" si="16"/>
        <v>14</v>
      </c>
      <c r="BB34" s="8">
        <f>IF(F34+L34+R34+X34+AD34+AJ34+AP34+AV34=0,"",F34+L34+R34+X34+AD34+AJ34+AP34+AV34)</f>
        <v>1</v>
      </c>
      <c r="BC34" s="6">
        <f t="shared" si="18"/>
        <v>14</v>
      </c>
      <c r="BD34" s="8">
        <f>IF(N34+H34+T34+Z34+AF34+AL34+AR34+AX34=0,"",N34+H34+T34+Z34+AF34+AL34+AR34+AX34)</f>
        <v>2</v>
      </c>
      <c r="BE34" s="9">
        <f>IF(D34+F34+L34+J34+P34+R34+V34+X34+AB34+AD34+AH34+AJ34+AN34+AP34+AT34+AV34=0,"",D34+F34+L34+J34+P34+R34+V34+X34+AB34+AD34+AH34+AJ34+AN34+AP34+AT34+AV34)</f>
        <v>2</v>
      </c>
      <c r="BF34" s="299" t="s">
        <v>274</v>
      </c>
      <c r="BG34" s="246" t="s">
        <v>278</v>
      </c>
    </row>
    <row r="35" spans="1:59" ht="15.75" customHeight="1" x14ac:dyDescent="0.3">
      <c r="A35" s="50" t="s">
        <v>134</v>
      </c>
      <c r="B35" s="53" t="s">
        <v>15</v>
      </c>
      <c r="C35" s="52" t="s">
        <v>361</v>
      </c>
      <c r="D35" s="103"/>
      <c r="E35" s="6" t="str">
        <f t="shared" si="0"/>
        <v/>
      </c>
      <c r="F35" s="103"/>
      <c r="G35" s="6" t="str">
        <f t="shared" si="54"/>
        <v/>
      </c>
      <c r="H35" s="103"/>
      <c r="I35" s="104"/>
      <c r="J35" s="57"/>
      <c r="K35" s="6" t="str">
        <f t="shared" si="1"/>
        <v/>
      </c>
      <c r="L35" s="56"/>
      <c r="M35" s="6" t="str">
        <f t="shared" si="2"/>
        <v/>
      </c>
      <c r="N35" s="56"/>
      <c r="O35" s="60"/>
      <c r="P35" s="56">
        <v>1</v>
      </c>
      <c r="Q35" s="6">
        <f t="shared" si="3"/>
        <v>14</v>
      </c>
      <c r="R35" s="56">
        <v>1</v>
      </c>
      <c r="S35" s="6">
        <f t="shared" si="4"/>
        <v>14</v>
      </c>
      <c r="T35" s="56">
        <v>2</v>
      </c>
      <c r="U35" s="59" t="s">
        <v>114</v>
      </c>
      <c r="V35" s="57"/>
      <c r="W35" s="6" t="str">
        <f t="shared" si="5"/>
        <v/>
      </c>
      <c r="X35" s="56"/>
      <c r="Y35" s="6" t="str">
        <f t="shared" si="6"/>
        <v/>
      </c>
      <c r="Z35" s="56"/>
      <c r="AA35" s="60"/>
      <c r="AB35" s="56"/>
      <c r="AC35" s="6" t="str">
        <f t="shared" si="7"/>
        <v/>
      </c>
      <c r="AD35" s="56"/>
      <c r="AE35" s="6" t="str">
        <f t="shared" si="8"/>
        <v/>
      </c>
      <c r="AF35" s="56"/>
      <c r="AG35" s="59"/>
      <c r="AH35" s="57"/>
      <c r="AI35" s="6" t="str">
        <f t="shared" si="9"/>
        <v/>
      </c>
      <c r="AJ35" s="56"/>
      <c r="AK35" s="6" t="str">
        <f t="shared" si="10"/>
        <v/>
      </c>
      <c r="AL35" s="56"/>
      <c r="AM35" s="60"/>
      <c r="AN35" s="57"/>
      <c r="AO35" s="6" t="str">
        <f t="shared" si="11"/>
        <v/>
      </c>
      <c r="AP35" s="58"/>
      <c r="AQ35" s="6" t="str">
        <f t="shared" si="12"/>
        <v/>
      </c>
      <c r="AR35" s="58"/>
      <c r="AS35" s="61"/>
      <c r="AT35" s="56"/>
      <c r="AU35" s="6" t="str">
        <f t="shared" si="13"/>
        <v/>
      </c>
      <c r="AV35" s="56"/>
      <c r="AW35" s="6" t="str">
        <f t="shared" si="14"/>
        <v/>
      </c>
      <c r="AX35" s="56"/>
      <c r="AY35" s="56"/>
      <c r="AZ35" s="7">
        <f t="shared" ref="AZ35:AZ69" si="78">IF(D35+J35+P35+V35+AB35+AH35+AN35+AT35=0,"",D35+J35+P35+V35+AB35+AH35+AN35+AT35)</f>
        <v>1</v>
      </c>
      <c r="BA35" s="6">
        <f t="shared" si="16"/>
        <v>14</v>
      </c>
      <c r="BB35" s="8">
        <f t="shared" ref="BB35:BB69" si="79">IF(F35+L35+R35+X35+AD35+AJ35+AP35+AV35=0,"",F35+L35+R35+X35+AD35+AJ35+AP35+AV35)</f>
        <v>1</v>
      </c>
      <c r="BC35" s="6">
        <f t="shared" si="18"/>
        <v>14</v>
      </c>
      <c r="BD35" s="8">
        <f t="shared" ref="BD35:BD59" si="80">IF(N35+H35+T35+Z35+AF35+AL35+AR35+AX35=0,"",N35+H35+T35+Z35+AF35+AL35+AR35+AX35)</f>
        <v>2</v>
      </c>
      <c r="BE35" s="9">
        <f>IF(D35+F35+L35+J35+P35+R35+V35+X35+AB35+AD35+AH35+AJ35+AN35+AP35+AT35+AV35=0,"",D35+F35+L35+J35+P35+R35+V35+X35+AB35+AD35+AH35+AJ35+AN35+AP35+AT35+AV35)</f>
        <v>2</v>
      </c>
      <c r="BF35" s="299" t="s">
        <v>279</v>
      </c>
      <c r="BG35" s="246" t="s">
        <v>146</v>
      </c>
    </row>
    <row r="36" spans="1:59" ht="15.75" customHeight="1" x14ac:dyDescent="0.3">
      <c r="A36" s="54" t="s">
        <v>503</v>
      </c>
      <c r="B36" s="53" t="s">
        <v>15</v>
      </c>
      <c r="C36" s="321" t="s">
        <v>504</v>
      </c>
      <c r="D36" s="103"/>
      <c r="E36" s="6" t="str">
        <f t="shared" si="0"/>
        <v/>
      </c>
      <c r="F36" s="103"/>
      <c r="G36" s="6" t="str">
        <f t="shared" si="54"/>
        <v/>
      </c>
      <c r="H36" s="103"/>
      <c r="I36" s="104"/>
      <c r="J36" s="57"/>
      <c r="K36" s="6" t="str">
        <f t="shared" si="1"/>
        <v/>
      </c>
      <c r="L36" s="56"/>
      <c r="M36" s="6" t="str">
        <f t="shared" si="2"/>
        <v/>
      </c>
      <c r="N36" s="56"/>
      <c r="O36" s="60"/>
      <c r="P36" s="57"/>
      <c r="Q36" s="6"/>
      <c r="R36" s="56"/>
      <c r="S36" s="6"/>
      <c r="T36" s="56"/>
      <c r="U36" s="60"/>
      <c r="V36" s="57"/>
      <c r="W36" s="6" t="str">
        <f>IF(V36*14=0,"",V36*14)</f>
        <v/>
      </c>
      <c r="X36" s="323">
        <v>4</v>
      </c>
      <c r="Y36" s="322">
        <f>IF(X36*14=0,"",X36*14)</f>
        <v>56</v>
      </c>
      <c r="Z36" s="323">
        <v>5</v>
      </c>
      <c r="AA36" s="324" t="s">
        <v>114</v>
      </c>
      <c r="AB36" s="56"/>
      <c r="AC36" s="6"/>
      <c r="AD36" s="56"/>
      <c r="AE36" s="6"/>
      <c r="AF36" s="56"/>
      <c r="AG36" s="59"/>
      <c r="AH36" s="57"/>
      <c r="AI36" s="6"/>
      <c r="AJ36" s="56"/>
      <c r="AK36" s="6"/>
      <c r="AL36" s="56"/>
      <c r="AM36" s="60"/>
      <c r="AN36" s="57"/>
      <c r="AO36" s="6"/>
      <c r="AP36" s="58"/>
      <c r="AQ36" s="6"/>
      <c r="AR36" s="58"/>
      <c r="AS36" s="61"/>
      <c r="AT36" s="56"/>
      <c r="AU36" s="6"/>
      <c r="AV36" s="56"/>
      <c r="AW36" s="6"/>
      <c r="AX36" s="56"/>
      <c r="AY36" s="56"/>
      <c r="AZ36" s="7" t="str">
        <f t="shared" ref="AZ36" si="81">IF(D36+J36+P36+V36+AB36+AH36+AN36+AT36=0,"",D36+J36+P36+V36+AB36+AH36+AN36+AT36)</f>
        <v/>
      </c>
      <c r="BA36" s="6" t="str">
        <f t="shared" ref="BA36" si="82">IF((D36+J36+P36+V36+AB36+AH36+AN36+AT36)*14=0,"",(D36+J36+P36+V36+AB36+AH36+AN36+AT36)*14)</f>
        <v/>
      </c>
      <c r="BB36" s="8">
        <f t="shared" ref="BB36" si="83">IF(F36+L36+R36+X36+AD36+AJ36+AP36+AV36=0,"",F36+L36+R36+X36+AD36+AJ36+AP36+AV36)</f>
        <v>4</v>
      </c>
      <c r="BC36" s="6">
        <f t="shared" ref="BC36" si="84">IF((L36+F36+R36+X36+AD36+AJ36+AP36+AV36)*14=0,"",(L36+F36+R36+X36+AD36+AJ36+AP36+AV36)*14)</f>
        <v>56</v>
      </c>
      <c r="BD36" s="8">
        <f t="shared" ref="BD36" si="85">IF(N36+H36+T36+Z36+AF36+AL36+AR36+AX36=0,"",N36+H36+T36+Z36+AF36+AL36+AR36+AX36)</f>
        <v>5</v>
      </c>
      <c r="BE36" s="9">
        <f>IF(D36+F36+L36+J36+P36+R36+V36+X36+AB36+AD36+AH36+AJ36+AN36+AP36+AT36+AV36=0,"",D36+F36+L36+J36+P36+R36+V36+X36+AB36+AD36+AH36+AJ36+AN36+AP36+AT36+AV36)</f>
        <v>4</v>
      </c>
      <c r="BF36" s="299"/>
      <c r="BG36" s="246"/>
    </row>
    <row r="37" spans="1:59" ht="15.75" customHeight="1" x14ac:dyDescent="0.3">
      <c r="A37" s="50" t="s">
        <v>98</v>
      </c>
      <c r="B37" s="53" t="s">
        <v>15</v>
      </c>
      <c r="C37" s="52" t="s">
        <v>82</v>
      </c>
      <c r="D37" s="103"/>
      <c r="E37" s="6" t="str">
        <f t="shared" si="0"/>
        <v/>
      </c>
      <c r="F37" s="103"/>
      <c r="G37" s="6" t="str">
        <f t="shared" si="54"/>
        <v/>
      </c>
      <c r="H37" s="103"/>
      <c r="I37" s="104"/>
      <c r="J37" s="57"/>
      <c r="K37" s="6" t="str">
        <f t="shared" si="1"/>
        <v/>
      </c>
      <c r="L37" s="56"/>
      <c r="M37" s="6" t="str">
        <f t="shared" si="2"/>
        <v/>
      </c>
      <c r="N37" s="56"/>
      <c r="O37" s="60"/>
      <c r="P37" s="56"/>
      <c r="Q37" s="6"/>
      <c r="R37" s="56"/>
      <c r="S37" s="6"/>
      <c r="T37" s="56"/>
      <c r="U37" s="59"/>
      <c r="V37" s="57">
        <v>1</v>
      </c>
      <c r="W37" s="6">
        <f t="shared" si="5"/>
        <v>14</v>
      </c>
      <c r="X37" s="56">
        <v>1</v>
      </c>
      <c r="Y37" s="6">
        <f t="shared" si="6"/>
        <v>14</v>
      </c>
      <c r="Z37" s="56">
        <v>2</v>
      </c>
      <c r="AA37" s="60" t="s">
        <v>15</v>
      </c>
      <c r="AB37" s="56"/>
      <c r="AC37" s="6" t="str">
        <f t="shared" si="7"/>
        <v/>
      </c>
      <c r="AD37" s="56"/>
      <c r="AE37" s="6" t="str">
        <f t="shared" si="8"/>
        <v/>
      </c>
      <c r="AF37" s="56"/>
      <c r="AG37" s="59"/>
      <c r="AH37" s="57"/>
      <c r="AI37" s="6" t="str">
        <f t="shared" si="9"/>
        <v/>
      </c>
      <c r="AJ37" s="56"/>
      <c r="AK37" s="6" t="str">
        <f t="shared" si="10"/>
        <v/>
      </c>
      <c r="AL37" s="56"/>
      <c r="AM37" s="60"/>
      <c r="AN37" s="57"/>
      <c r="AO37" s="6" t="str">
        <f t="shared" si="11"/>
        <v/>
      </c>
      <c r="AP37" s="58"/>
      <c r="AQ37" s="6" t="str">
        <f t="shared" si="12"/>
        <v/>
      </c>
      <c r="AR37" s="58"/>
      <c r="AS37" s="61"/>
      <c r="AT37" s="56"/>
      <c r="AU37" s="6" t="str">
        <f t="shared" si="13"/>
        <v/>
      </c>
      <c r="AV37" s="56"/>
      <c r="AW37" s="6" t="str">
        <f t="shared" si="14"/>
        <v/>
      </c>
      <c r="AX37" s="56"/>
      <c r="AY37" s="56"/>
      <c r="AZ37" s="7">
        <f t="shared" si="78"/>
        <v>1</v>
      </c>
      <c r="BA37" s="6">
        <f t="shared" si="16"/>
        <v>14</v>
      </c>
      <c r="BB37" s="8">
        <f t="shared" si="79"/>
        <v>1</v>
      </c>
      <c r="BC37" s="6">
        <f t="shared" si="18"/>
        <v>14</v>
      </c>
      <c r="BD37" s="8">
        <f t="shared" si="80"/>
        <v>2</v>
      </c>
      <c r="BE37" s="9">
        <f>IF(D37+F37+L37+J37+P37+R37+V37+X37+AB37+AD37+AH37+AJ37+AN37+AP37+AT37+AV37=0,"",D37+F37+L37+J37+P37+R37+V37+X37+AB37+AD37+AH37+AJ37+AN37+AP37+AT37+AV37)</f>
        <v>2</v>
      </c>
      <c r="BF37" s="299" t="s">
        <v>386</v>
      </c>
      <c r="BG37" s="246" t="s">
        <v>147</v>
      </c>
    </row>
    <row r="38" spans="1:59" ht="15.75" customHeight="1" x14ac:dyDescent="0.3">
      <c r="A38" s="336" t="s">
        <v>518</v>
      </c>
      <c r="B38" s="356" t="s">
        <v>15</v>
      </c>
      <c r="C38" s="357" t="s">
        <v>519</v>
      </c>
      <c r="D38" s="103"/>
      <c r="E38" s="6" t="str">
        <f t="shared" si="0"/>
        <v/>
      </c>
      <c r="F38" s="103"/>
      <c r="G38" s="6" t="str">
        <f t="shared" si="54"/>
        <v/>
      </c>
      <c r="H38" s="103"/>
      <c r="I38" s="104"/>
      <c r="J38" s="57"/>
      <c r="K38" s="6" t="str">
        <f t="shared" si="1"/>
        <v/>
      </c>
      <c r="L38" s="56"/>
      <c r="M38" s="6" t="str">
        <f t="shared" si="2"/>
        <v/>
      </c>
      <c r="N38" s="56"/>
      <c r="O38" s="60"/>
      <c r="P38" s="57"/>
      <c r="Q38" s="6"/>
      <c r="R38" s="56"/>
      <c r="S38" s="6"/>
      <c r="T38" s="56"/>
      <c r="U38" s="60"/>
      <c r="V38" s="335">
        <v>2</v>
      </c>
      <c r="W38" s="326">
        <f t="shared" si="5"/>
        <v>28</v>
      </c>
      <c r="X38" s="302">
        <v>2</v>
      </c>
      <c r="Y38" s="326">
        <f t="shared" si="6"/>
        <v>28</v>
      </c>
      <c r="Z38" s="302">
        <v>4</v>
      </c>
      <c r="AA38" s="324" t="s">
        <v>79</v>
      </c>
      <c r="AB38" s="56"/>
      <c r="AC38" s="6" t="str">
        <f t="shared" si="7"/>
        <v/>
      </c>
      <c r="AD38" s="56"/>
      <c r="AE38" s="6" t="str">
        <f t="shared" si="8"/>
        <v/>
      </c>
      <c r="AF38" s="56"/>
      <c r="AG38" s="59"/>
      <c r="AH38" s="57"/>
      <c r="AI38" s="6" t="str">
        <f t="shared" si="9"/>
        <v/>
      </c>
      <c r="AJ38" s="56"/>
      <c r="AK38" s="6" t="str">
        <f t="shared" si="10"/>
        <v/>
      </c>
      <c r="AL38" s="56"/>
      <c r="AM38" s="60"/>
      <c r="AN38" s="57"/>
      <c r="AO38" s="6" t="str">
        <f t="shared" si="11"/>
        <v/>
      </c>
      <c r="AP38" s="58"/>
      <c r="AQ38" s="6" t="str">
        <f t="shared" si="12"/>
        <v/>
      </c>
      <c r="AR38" s="58"/>
      <c r="AS38" s="61"/>
      <c r="AT38" s="56"/>
      <c r="AU38" s="6" t="str">
        <f t="shared" si="13"/>
        <v/>
      </c>
      <c r="AV38" s="56"/>
      <c r="AW38" s="6" t="str">
        <f t="shared" si="14"/>
        <v/>
      </c>
      <c r="AX38" s="56"/>
      <c r="AY38" s="56"/>
      <c r="AZ38" s="7">
        <f t="shared" si="78"/>
        <v>2</v>
      </c>
      <c r="BA38" s="6">
        <f t="shared" si="16"/>
        <v>28</v>
      </c>
      <c r="BB38" s="8">
        <f t="shared" si="79"/>
        <v>2</v>
      </c>
      <c r="BC38" s="6">
        <f t="shared" si="18"/>
        <v>28</v>
      </c>
      <c r="BD38" s="8">
        <f t="shared" si="80"/>
        <v>4</v>
      </c>
      <c r="BE38" s="9">
        <f t="shared" ref="BE38" si="86">IF(P38+R38+V38+X38+AB38+AD38+AH38+AJ38+AN38+AP38+AT38+AV38=0,"",P38+R38+V38+X38+AB38+AD38+AH38+AJ38+AN38+AP38+AT38+AV38)</f>
        <v>4</v>
      </c>
      <c r="BF38" s="299" t="s">
        <v>274</v>
      </c>
      <c r="BG38" s="246" t="s">
        <v>276</v>
      </c>
    </row>
    <row r="39" spans="1:59" s="63" customFormat="1" ht="15.75" customHeight="1" x14ac:dyDescent="0.3">
      <c r="A39" s="50" t="s">
        <v>137</v>
      </c>
      <c r="B39" s="53" t="s">
        <v>15</v>
      </c>
      <c r="C39" s="52" t="s">
        <v>138</v>
      </c>
      <c r="D39" s="103"/>
      <c r="E39" s="6" t="str">
        <f t="shared" si="0"/>
        <v/>
      </c>
      <c r="F39" s="103"/>
      <c r="G39" s="6" t="str">
        <f t="shared" si="54"/>
        <v/>
      </c>
      <c r="H39" s="103"/>
      <c r="I39" s="104"/>
      <c r="J39" s="57"/>
      <c r="K39" s="6" t="str">
        <f t="shared" si="1"/>
        <v/>
      </c>
      <c r="L39" s="56"/>
      <c r="M39" s="6" t="str">
        <f t="shared" si="2"/>
        <v/>
      </c>
      <c r="N39" s="56"/>
      <c r="O39" s="60"/>
      <c r="P39" s="56"/>
      <c r="Q39" s="6" t="str">
        <f t="shared" si="3"/>
        <v/>
      </c>
      <c r="R39" s="56"/>
      <c r="S39" s="6" t="str">
        <f t="shared" si="4"/>
        <v/>
      </c>
      <c r="T39" s="56"/>
      <c r="U39" s="59"/>
      <c r="V39" s="57">
        <v>1</v>
      </c>
      <c r="W39" s="6">
        <f t="shared" si="5"/>
        <v>14</v>
      </c>
      <c r="X39" s="56">
        <v>1</v>
      </c>
      <c r="Y39" s="6">
        <f t="shared" si="6"/>
        <v>14</v>
      </c>
      <c r="Z39" s="56">
        <v>2</v>
      </c>
      <c r="AA39" s="60" t="s">
        <v>114</v>
      </c>
      <c r="AB39" s="56"/>
      <c r="AC39" s="6" t="str">
        <f t="shared" si="7"/>
        <v/>
      </c>
      <c r="AD39" s="56"/>
      <c r="AE39" s="6" t="str">
        <f t="shared" si="8"/>
        <v/>
      </c>
      <c r="AF39" s="56"/>
      <c r="AG39" s="59"/>
      <c r="AH39" s="57"/>
      <c r="AI39" s="6" t="str">
        <f t="shared" si="9"/>
        <v/>
      </c>
      <c r="AJ39" s="56"/>
      <c r="AK39" s="6" t="str">
        <f t="shared" si="10"/>
        <v/>
      </c>
      <c r="AL39" s="56"/>
      <c r="AM39" s="60"/>
      <c r="AN39" s="57"/>
      <c r="AO39" s="6" t="str">
        <f t="shared" si="11"/>
        <v/>
      </c>
      <c r="AP39" s="58"/>
      <c r="AQ39" s="6" t="str">
        <f t="shared" si="12"/>
        <v/>
      </c>
      <c r="AR39" s="58"/>
      <c r="AS39" s="61"/>
      <c r="AT39" s="56"/>
      <c r="AU39" s="6" t="str">
        <f t="shared" si="13"/>
        <v/>
      </c>
      <c r="AV39" s="56"/>
      <c r="AW39" s="6" t="str">
        <f t="shared" si="14"/>
        <v/>
      </c>
      <c r="AX39" s="56"/>
      <c r="AY39" s="56"/>
      <c r="AZ39" s="7">
        <f t="shared" si="78"/>
        <v>1</v>
      </c>
      <c r="BA39" s="6">
        <f t="shared" si="16"/>
        <v>14</v>
      </c>
      <c r="BB39" s="8">
        <f t="shared" si="79"/>
        <v>1</v>
      </c>
      <c r="BC39" s="6">
        <f t="shared" si="18"/>
        <v>14</v>
      </c>
      <c r="BD39" s="8">
        <f t="shared" si="80"/>
        <v>2</v>
      </c>
      <c r="BE39" s="9">
        <f t="shared" ref="BE39:BE52" si="87">IF(D39+F39+L39+J39+P39+R39+V39+X39+AB39+AD39+AH39+AJ39+AN39+AP39+AT39+AV39=0,"",D39+F39+L39+J39+P39+R39+V39+X39+AB39+AD39+AH39+AJ39+AN39+AP39+AT39+AV39)</f>
        <v>2</v>
      </c>
      <c r="BF39" s="299" t="s">
        <v>279</v>
      </c>
      <c r="BG39" s="246" t="s">
        <v>146</v>
      </c>
    </row>
    <row r="40" spans="1:59" s="63" customFormat="1" ht="15.75" customHeight="1" x14ac:dyDescent="0.3">
      <c r="A40" s="50" t="s">
        <v>139</v>
      </c>
      <c r="B40" s="53" t="s">
        <v>15</v>
      </c>
      <c r="C40" s="52" t="s">
        <v>360</v>
      </c>
      <c r="D40" s="103"/>
      <c r="E40" s="6" t="str">
        <f t="shared" si="0"/>
        <v/>
      </c>
      <c r="F40" s="103"/>
      <c r="G40" s="6" t="str">
        <f t="shared" si="54"/>
        <v/>
      </c>
      <c r="H40" s="103"/>
      <c r="I40" s="104"/>
      <c r="J40" s="57"/>
      <c r="K40" s="6" t="str">
        <f t="shared" si="1"/>
        <v/>
      </c>
      <c r="L40" s="56"/>
      <c r="M40" s="6" t="str">
        <f t="shared" si="2"/>
        <v/>
      </c>
      <c r="N40" s="56"/>
      <c r="O40" s="60"/>
      <c r="P40" s="56"/>
      <c r="Q40" s="6" t="str">
        <f t="shared" si="3"/>
        <v/>
      </c>
      <c r="R40" s="56"/>
      <c r="S40" s="6" t="str">
        <f t="shared" si="4"/>
        <v/>
      </c>
      <c r="T40" s="56"/>
      <c r="U40" s="59"/>
      <c r="V40" s="57">
        <v>1</v>
      </c>
      <c r="W40" s="6">
        <f t="shared" si="5"/>
        <v>14</v>
      </c>
      <c r="X40" s="56">
        <v>1</v>
      </c>
      <c r="Y40" s="6">
        <f t="shared" si="6"/>
        <v>14</v>
      </c>
      <c r="Z40" s="56">
        <v>2</v>
      </c>
      <c r="AA40" s="60" t="s">
        <v>15</v>
      </c>
      <c r="AB40" s="56"/>
      <c r="AC40" s="6" t="str">
        <f t="shared" si="7"/>
        <v/>
      </c>
      <c r="AD40" s="56"/>
      <c r="AE40" s="6" t="str">
        <f t="shared" si="8"/>
        <v/>
      </c>
      <c r="AF40" s="56"/>
      <c r="AG40" s="59"/>
      <c r="AH40" s="57"/>
      <c r="AI40" s="6" t="str">
        <f t="shared" si="9"/>
        <v/>
      </c>
      <c r="AJ40" s="56"/>
      <c r="AK40" s="6" t="str">
        <f t="shared" si="10"/>
        <v/>
      </c>
      <c r="AL40" s="56"/>
      <c r="AM40" s="60"/>
      <c r="AN40" s="57"/>
      <c r="AO40" s="6" t="str">
        <f t="shared" si="11"/>
        <v/>
      </c>
      <c r="AP40" s="58"/>
      <c r="AQ40" s="6" t="str">
        <f t="shared" si="12"/>
        <v/>
      </c>
      <c r="AR40" s="58"/>
      <c r="AS40" s="61"/>
      <c r="AT40" s="56"/>
      <c r="AU40" s="6" t="str">
        <f t="shared" si="13"/>
        <v/>
      </c>
      <c r="AV40" s="56"/>
      <c r="AW40" s="6" t="str">
        <f t="shared" si="14"/>
        <v/>
      </c>
      <c r="AX40" s="56"/>
      <c r="AY40" s="56"/>
      <c r="AZ40" s="7">
        <f t="shared" si="78"/>
        <v>1</v>
      </c>
      <c r="BA40" s="6">
        <f t="shared" si="16"/>
        <v>14</v>
      </c>
      <c r="BB40" s="8">
        <f t="shared" si="79"/>
        <v>1</v>
      </c>
      <c r="BC40" s="6">
        <f t="shared" si="18"/>
        <v>14</v>
      </c>
      <c r="BD40" s="8">
        <f t="shared" si="80"/>
        <v>2</v>
      </c>
      <c r="BE40" s="9">
        <f t="shared" si="87"/>
        <v>2</v>
      </c>
      <c r="BF40" s="299" t="s">
        <v>279</v>
      </c>
      <c r="BG40" s="246" t="s">
        <v>146</v>
      </c>
    </row>
    <row r="41" spans="1:59" ht="15.75" customHeight="1" x14ac:dyDescent="0.3">
      <c r="A41" s="331" t="s">
        <v>521</v>
      </c>
      <c r="B41" s="53" t="s">
        <v>15</v>
      </c>
      <c r="C41" s="306" t="s">
        <v>520</v>
      </c>
      <c r="D41" s="103"/>
      <c r="E41" s="6" t="str">
        <f t="shared" si="0"/>
        <v/>
      </c>
      <c r="F41" s="103"/>
      <c r="G41" s="6" t="str">
        <f t="shared" si="54"/>
        <v/>
      </c>
      <c r="H41" s="103"/>
      <c r="I41" s="104"/>
      <c r="J41" s="57"/>
      <c r="K41" s="6" t="str">
        <f t="shared" si="1"/>
        <v/>
      </c>
      <c r="L41" s="56"/>
      <c r="M41" s="6" t="str">
        <f t="shared" si="2"/>
        <v/>
      </c>
      <c r="N41" s="56"/>
      <c r="O41" s="60"/>
      <c r="P41" s="56"/>
      <c r="Q41" s="6" t="str">
        <f t="shared" si="3"/>
        <v/>
      </c>
      <c r="R41" s="56"/>
      <c r="S41" s="6" t="str">
        <f t="shared" si="4"/>
        <v/>
      </c>
      <c r="T41" s="56"/>
      <c r="U41" s="59"/>
      <c r="V41" s="57">
        <v>1</v>
      </c>
      <c r="W41" s="6">
        <f t="shared" si="5"/>
        <v>14</v>
      </c>
      <c r="X41" s="56">
        <v>1</v>
      </c>
      <c r="Y41" s="6">
        <f t="shared" si="6"/>
        <v>14</v>
      </c>
      <c r="Z41" s="302">
        <v>3</v>
      </c>
      <c r="AA41" s="60" t="s">
        <v>15</v>
      </c>
      <c r="AB41" s="56"/>
      <c r="AC41" s="6" t="str">
        <f t="shared" si="7"/>
        <v/>
      </c>
      <c r="AD41" s="56"/>
      <c r="AE41" s="6" t="str">
        <f t="shared" si="8"/>
        <v/>
      </c>
      <c r="AF41" s="56"/>
      <c r="AG41" s="59"/>
      <c r="AH41" s="57"/>
      <c r="AI41" s="6" t="str">
        <f t="shared" si="9"/>
        <v/>
      </c>
      <c r="AJ41" s="56"/>
      <c r="AK41" s="6" t="str">
        <f t="shared" si="10"/>
        <v/>
      </c>
      <c r="AL41" s="56"/>
      <c r="AM41" s="60"/>
      <c r="AN41" s="57"/>
      <c r="AO41" s="6" t="str">
        <f t="shared" si="11"/>
        <v/>
      </c>
      <c r="AP41" s="58"/>
      <c r="AQ41" s="6" t="str">
        <f t="shared" si="12"/>
        <v/>
      </c>
      <c r="AR41" s="58"/>
      <c r="AS41" s="61"/>
      <c r="AT41" s="56"/>
      <c r="AU41" s="6" t="str">
        <f t="shared" si="13"/>
        <v/>
      </c>
      <c r="AV41" s="56"/>
      <c r="AW41" s="6" t="str">
        <f t="shared" si="14"/>
        <v/>
      </c>
      <c r="AX41" s="56"/>
      <c r="AY41" s="56"/>
      <c r="AZ41" s="7">
        <f t="shared" si="78"/>
        <v>1</v>
      </c>
      <c r="BA41" s="6">
        <f t="shared" si="16"/>
        <v>14</v>
      </c>
      <c r="BB41" s="8">
        <f t="shared" si="79"/>
        <v>1</v>
      </c>
      <c r="BC41" s="6">
        <f t="shared" si="18"/>
        <v>14</v>
      </c>
      <c r="BD41" s="8">
        <f t="shared" si="80"/>
        <v>3</v>
      </c>
      <c r="BE41" s="9">
        <f t="shared" si="87"/>
        <v>2</v>
      </c>
      <c r="BF41" s="299" t="s">
        <v>274</v>
      </c>
      <c r="BG41" s="246" t="s">
        <v>301</v>
      </c>
    </row>
    <row r="42" spans="1:59" ht="15.75" customHeight="1" x14ac:dyDescent="0.3">
      <c r="A42" s="331" t="s">
        <v>523</v>
      </c>
      <c r="B42" s="53" t="s">
        <v>15</v>
      </c>
      <c r="C42" s="306" t="s">
        <v>522</v>
      </c>
      <c r="D42" s="103"/>
      <c r="E42" s="6" t="str">
        <f t="shared" si="0"/>
        <v/>
      </c>
      <c r="F42" s="103"/>
      <c r="G42" s="6" t="str">
        <f t="shared" si="54"/>
        <v/>
      </c>
      <c r="H42" s="103"/>
      <c r="I42" s="104"/>
      <c r="J42" s="57"/>
      <c r="K42" s="6" t="str">
        <f t="shared" si="1"/>
        <v/>
      </c>
      <c r="L42" s="56"/>
      <c r="M42" s="6" t="str">
        <f t="shared" si="2"/>
        <v/>
      </c>
      <c r="N42" s="56"/>
      <c r="O42" s="60"/>
      <c r="P42" s="56"/>
      <c r="Q42" s="6" t="str">
        <f t="shared" si="3"/>
        <v/>
      </c>
      <c r="R42" s="56"/>
      <c r="S42" s="6" t="str">
        <f t="shared" si="4"/>
        <v/>
      </c>
      <c r="T42" s="56"/>
      <c r="U42" s="59"/>
      <c r="V42" s="57"/>
      <c r="W42" s="6" t="str">
        <f t="shared" si="5"/>
        <v/>
      </c>
      <c r="X42" s="302">
        <v>3</v>
      </c>
      <c r="Y42" s="326">
        <f t="shared" si="6"/>
        <v>42</v>
      </c>
      <c r="Z42" s="302">
        <v>3</v>
      </c>
      <c r="AA42" s="60" t="s">
        <v>114</v>
      </c>
      <c r="AB42" s="56"/>
      <c r="AC42" s="6" t="str">
        <f t="shared" si="7"/>
        <v/>
      </c>
      <c r="AD42" s="56"/>
      <c r="AE42" s="6" t="str">
        <f t="shared" si="8"/>
        <v/>
      </c>
      <c r="AF42" s="56"/>
      <c r="AG42" s="59"/>
      <c r="AH42" s="57"/>
      <c r="AI42" s="6" t="str">
        <f t="shared" si="9"/>
        <v/>
      </c>
      <c r="AJ42" s="56"/>
      <c r="AK42" s="6" t="str">
        <f t="shared" si="10"/>
        <v/>
      </c>
      <c r="AL42" s="56"/>
      <c r="AM42" s="60"/>
      <c r="AN42" s="57"/>
      <c r="AO42" s="6" t="str">
        <f t="shared" si="11"/>
        <v/>
      </c>
      <c r="AP42" s="58"/>
      <c r="AQ42" s="6" t="str">
        <f t="shared" si="12"/>
        <v/>
      </c>
      <c r="AR42" s="58"/>
      <c r="AS42" s="61"/>
      <c r="AT42" s="56"/>
      <c r="AU42" s="6" t="str">
        <f t="shared" si="13"/>
        <v/>
      </c>
      <c r="AV42" s="56"/>
      <c r="AW42" s="6" t="str">
        <f t="shared" si="14"/>
        <v/>
      </c>
      <c r="AX42" s="56"/>
      <c r="AY42" s="56"/>
      <c r="AZ42" s="7" t="str">
        <f t="shared" si="78"/>
        <v/>
      </c>
      <c r="BA42" s="6" t="str">
        <f t="shared" si="16"/>
        <v/>
      </c>
      <c r="BB42" s="8">
        <f t="shared" si="79"/>
        <v>3</v>
      </c>
      <c r="BC42" s="6">
        <f t="shared" si="18"/>
        <v>42</v>
      </c>
      <c r="BD42" s="8">
        <f t="shared" si="80"/>
        <v>3</v>
      </c>
      <c r="BE42" s="9">
        <f t="shared" si="87"/>
        <v>3</v>
      </c>
      <c r="BF42" s="299" t="s">
        <v>274</v>
      </c>
      <c r="BG42" s="246" t="s">
        <v>296</v>
      </c>
    </row>
    <row r="43" spans="1:59" ht="15.75" customHeight="1" x14ac:dyDescent="0.3">
      <c r="A43" s="54" t="s">
        <v>192</v>
      </c>
      <c r="B43" s="53" t="s">
        <v>15</v>
      </c>
      <c r="C43" s="52" t="s">
        <v>83</v>
      </c>
      <c r="D43" s="103"/>
      <c r="E43" s="6" t="str">
        <f t="shared" si="0"/>
        <v/>
      </c>
      <c r="F43" s="103"/>
      <c r="G43" s="6" t="str">
        <f t="shared" si="54"/>
        <v/>
      </c>
      <c r="H43" s="103"/>
      <c r="I43" s="104"/>
      <c r="J43" s="57"/>
      <c r="K43" s="6" t="str">
        <f t="shared" si="1"/>
        <v/>
      </c>
      <c r="L43" s="56"/>
      <c r="M43" s="6" t="str">
        <f t="shared" si="2"/>
        <v/>
      </c>
      <c r="N43" s="56"/>
      <c r="O43" s="60"/>
      <c r="P43" s="56"/>
      <c r="Q43" s="6" t="str">
        <f t="shared" si="3"/>
        <v/>
      </c>
      <c r="R43" s="56"/>
      <c r="S43" s="6" t="str">
        <f t="shared" si="4"/>
        <v/>
      </c>
      <c r="T43" s="56"/>
      <c r="U43" s="59"/>
      <c r="V43" s="57">
        <v>1</v>
      </c>
      <c r="W43" s="6">
        <f t="shared" si="5"/>
        <v>14</v>
      </c>
      <c r="X43" s="56">
        <v>1</v>
      </c>
      <c r="Y43" s="6">
        <f t="shared" si="6"/>
        <v>14</v>
      </c>
      <c r="Z43" s="56">
        <v>2</v>
      </c>
      <c r="AA43" s="60" t="s">
        <v>15</v>
      </c>
      <c r="AB43" s="56"/>
      <c r="AC43" s="6" t="str">
        <f t="shared" si="7"/>
        <v/>
      </c>
      <c r="AD43" s="56"/>
      <c r="AE43" s="6" t="str">
        <f t="shared" si="8"/>
        <v/>
      </c>
      <c r="AF43" s="56"/>
      <c r="AG43" s="59"/>
      <c r="AH43" s="57"/>
      <c r="AI43" s="6" t="str">
        <f t="shared" si="9"/>
        <v/>
      </c>
      <c r="AJ43" s="56"/>
      <c r="AK43" s="6" t="str">
        <f t="shared" si="10"/>
        <v/>
      </c>
      <c r="AL43" s="56"/>
      <c r="AM43" s="60"/>
      <c r="AN43" s="57"/>
      <c r="AO43" s="6" t="str">
        <f t="shared" si="11"/>
        <v/>
      </c>
      <c r="AP43" s="58"/>
      <c r="AQ43" s="6" t="str">
        <f t="shared" si="12"/>
        <v/>
      </c>
      <c r="AR43" s="58"/>
      <c r="AS43" s="61"/>
      <c r="AT43" s="56"/>
      <c r="AU43" s="6" t="str">
        <f t="shared" si="13"/>
        <v/>
      </c>
      <c r="AV43" s="56"/>
      <c r="AW43" s="6" t="str">
        <f t="shared" si="14"/>
        <v/>
      </c>
      <c r="AX43" s="56"/>
      <c r="AY43" s="56"/>
      <c r="AZ43" s="7">
        <f t="shared" si="78"/>
        <v>1</v>
      </c>
      <c r="BA43" s="6">
        <f t="shared" si="16"/>
        <v>14</v>
      </c>
      <c r="BB43" s="8">
        <f t="shared" si="79"/>
        <v>1</v>
      </c>
      <c r="BC43" s="6">
        <f t="shared" si="18"/>
        <v>14</v>
      </c>
      <c r="BD43" s="8">
        <f t="shared" si="80"/>
        <v>2</v>
      </c>
      <c r="BE43" s="9">
        <f t="shared" si="87"/>
        <v>2</v>
      </c>
      <c r="BF43" s="299" t="s">
        <v>274</v>
      </c>
      <c r="BG43" s="246" t="s">
        <v>527</v>
      </c>
    </row>
    <row r="44" spans="1:59" ht="15.75" customHeight="1" x14ac:dyDescent="0.3">
      <c r="A44" s="54" t="s">
        <v>140</v>
      </c>
      <c r="B44" s="53" t="s">
        <v>15</v>
      </c>
      <c r="C44" s="52" t="s">
        <v>88</v>
      </c>
      <c r="D44" s="103"/>
      <c r="E44" s="6" t="str">
        <f t="shared" si="0"/>
        <v/>
      </c>
      <c r="F44" s="103"/>
      <c r="G44" s="6" t="str">
        <f t="shared" si="54"/>
        <v/>
      </c>
      <c r="H44" s="103"/>
      <c r="I44" s="104"/>
      <c r="J44" s="57"/>
      <c r="K44" s="6" t="str">
        <f t="shared" si="1"/>
        <v/>
      </c>
      <c r="L44" s="56"/>
      <c r="M44" s="6" t="str">
        <f t="shared" si="2"/>
        <v/>
      </c>
      <c r="N44" s="56"/>
      <c r="O44" s="60"/>
      <c r="P44" s="56"/>
      <c r="Q44" s="6" t="str">
        <f t="shared" si="3"/>
        <v/>
      </c>
      <c r="R44" s="56"/>
      <c r="S44" s="6" t="str">
        <f t="shared" si="4"/>
        <v/>
      </c>
      <c r="T44" s="56"/>
      <c r="U44" s="59"/>
      <c r="V44" s="57"/>
      <c r="W44" s="6" t="str">
        <f t="shared" si="5"/>
        <v/>
      </c>
      <c r="X44" s="56">
        <v>2</v>
      </c>
      <c r="Y44" s="6">
        <f t="shared" si="6"/>
        <v>28</v>
      </c>
      <c r="Z44" s="56">
        <v>2</v>
      </c>
      <c r="AA44" s="60" t="s">
        <v>114</v>
      </c>
      <c r="AB44" s="56"/>
      <c r="AC44" s="6" t="str">
        <f t="shared" si="7"/>
        <v/>
      </c>
      <c r="AD44" s="56"/>
      <c r="AE44" s="6" t="str">
        <f t="shared" si="8"/>
        <v/>
      </c>
      <c r="AF44" s="56"/>
      <c r="AG44" s="59"/>
      <c r="AH44" s="57"/>
      <c r="AI44" s="6" t="str">
        <f t="shared" si="9"/>
        <v/>
      </c>
      <c r="AJ44" s="56"/>
      <c r="AK44" s="6" t="str">
        <f t="shared" si="10"/>
        <v/>
      </c>
      <c r="AL44" s="56"/>
      <c r="AM44" s="60"/>
      <c r="AN44" s="57"/>
      <c r="AO44" s="6" t="str">
        <f t="shared" si="11"/>
        <v/>
      </c>
      <c r="AP44" s="58"/>
      <c r="AQ44" s="6" t="str">
        <f t="shared" si="12"/>
        <v/>
      </c>
      <c r="AR44" s="58"/>
      <c r="AS44" s="61"/>
      <c r="AT44" s="56"/>
      <c r="AU44" s="6" t="str">
        <f t="shared" si="13"/>
        <v/>
      </c>
      <c r="AV44" s="56"/>
      <c r="AW44" s="6" t="str">
        <f t="shared" si="14"/>
        <v/>
      </c>
      <c r="AX44" s="56"/>
      <c r="AY44" s="56"/>
      <c r="AZ44" s="7" t="str">
        <f t="shared" si="78"/>
        <v/>
      </c>
      <c r="BA44" s="6" t="str">
        <f t="shared" si="16"/>
        <v/>
      </c>
      <c r="BB44" s="8">
        <f t="shared" si="79"/>
        <v>2</v>
      </c>
      <c r="BC44" s="6">
        <f t="shared" si="18"/>
        <v>28</v>
      </c>
      <c r="BD44" s="8">
        <f t="shared" si="80"/>
        <v>2</v>
      </c>
      <c r="BE44" s="9">
        <f t="shared" si="87"/>
        <v>2</v>
      </c>
      <c r="BF44" s="299" t="s">
        <v>280</v>
      </c>
      <c r="BG44" s="246" t="s">
        <v>444</v>
      </c>
    </row>
    <row r="45" spans="1:59" ht="15.75" customHeight="1" x14ac:dyDescent="0.3">
      <c r="A45" s="54" t="s">
        <v>99</v>
      </c>
      <c r="B45" s="53" t="s">
        <v>15</v>
      </c>
      <c r="C45" s="52" t="s">
        <v>84</v>
      </c>
      <c r="D45" s="103"/>
      <c r="E45" s="6" t="str">
        <f t="shared" si="0"/>
        <v/>
      </c>
      <c r="F45" s="103"/>
      <c r="G45" s="6" t="str">
        <f t="shared" si="54"/>
        <v/>
      </c>
      <c r="H45" s="103"/>
      <c r="I45" s="104"/>
      <c r="J45" s="57"/>
      <c r="K45" s="6" t="str">
        <f t="shared" si="1"/>
        <v/>
      </c>
      <c r="L45" s="56"/>
      <c r="M45" s="6" t="str">
        <f t="shared" si="2"/>
        <v/>
      </c>
      <c r="N45" s="56"/>
      <c r="O45" s="60"/>
      <c r="P45" s="56"/>
      <c r="Q45" s="6" t="str">
        <f t="shared" si="3"/>
        <v/>
      </c>
      <c r="R45" s="56"/>
      <c r="S45" s="6" t="str">
        <f t="shared" si="4"/>
        <v/>
      </c>
      <c r="T45" s="56"/>
      <c r="U45" s="59"/>
      <c r="V45" s="57"/>
      <c r="W45" s="6" t="str">
        <f t="shared" si="5"/>
        <v/>
      </c>
      <c r="X45" s="56"/>
      <c r="Y45" s="6" t="str">
        <f t="shared" si="6"/>
        <v/>
      </c>
      <c r="Z45" s="56"/>
      <c r="AA45" s="60"/>
      <c r="AB45" s="56">
        <v>1</v>
      </c>
      <c r="AC45" s="6">
        <f t="shared" si="7"/>
        <v>14</v>
      </c>
      <c r="AD45" s="56">
        <v>1</v>
      </c>
      <c r="AE45" s="6">
        <f t="shared" si="8"/>
        <v>14</v>
      </c>
      <c r="AF45" s="56">
        <v>2</v>
      </c>
      <c r="AG45" s="59" t="s">
        <v>79</v>
      </c>
      <c r="AH45" s="57"/>
      <c r="AI45" s="6" t="str">
        <f t="shared" si="9"/>
        <v/>
      </c>
      <c r="AJ45" s="56"/>
      <c r="AK45" s="6" t="str">
        <f t="shared" si="10"/>
        <v/>
      </c>
      <c r="AL45" s="56"/>
      <c r="AM45" s="60"/>
      <c r="AN45" s="57"/>
      <c r="AO45" s="6" t="str">
        <f t="shared" si="11"/>
        <v/>
      </c>
      <c r="AP45" s="58"/>
      <c r="AQ45" s="6" t="str">
        <f t="shared" si="12"/>
        <v/>
      </c>
      <c r="AR45" s="58"/>
      <c r="AS45" s="61"/>
      <c r="AT45" s="56"/>
      <c r="AU45" s="6" t="str">
        <f t="shared" si="13"/>
        <v/>
      </c>
      <c r="AV45" s="56"/>
      <c r="AW45" s="6" t="str">
        <f t="shared" si="14"/>
        <v/>
      </c>
      <c r="AX45" s="56"/>
      <c r="AY45" s="56"/>
      <c r="AZ45" s="7">
        <f t="shared" si="78"/>
        <v>1</v>
      </c>
      <c r="BA45" s="6">
        <f t="shared" si="16"/>
        <v>14</v>
      </c>
      <c r="BB45" s="8">
        <f t="shared" si="79"/>
        <v>1</v>
      </c>
      <c r="BC45" s="6">
        <f t="shared" si="18"/>
        <v>14</v>
      </c>
      <c r="BD45" s="8">
        <f t="shared" si="80"/>
        <v>2</v>
      </c>
      <c r="BE45" s="9">
        <f t="shared" si="87"/>
        <v>2</v>
      </c>
      <c r="BF45" s="299" t="s">
        <v>386</v>
      </c>
      <c r="BG45" s="246" t="s">
        <v>147</v>
      </c>
    </row>
    <row r="46" spans="1:59" ht="15.75" customHeight="1" x14ac:dyDescent="0.3">
      <c r="A46" s="54" t="s">
        <v>195</v>
      </c>
      <c r="B46" s="53" t="s">
        <v>15</v>
      </c>
      <c r="C46" s="52" t="s">
        <v>85</v>
      </c>
      <c r="D46" s="103"/>
      <c r="E46" s="6" t="str">
        <f t="shared" si="0"/>
        <v/>
      </c>
      <c r="F46" s="103"/>
      <c r="G46" s="6" t="str">
        <f t="shared" si="54"/>
        <v/>
      </c>
      <c r="H46" s="103"/>
      <c r="I46" s="104"/>
      <c r="J46" s="57"/>
      <c r="K46" s="6" t="str">
        <f t="shared" si="1"/>
        <v/>
      </c>
      <c r="L46" s="56"/>
      <c r="M46" s="6" t="str">
        <f t="shared" si="2"/>
        <v/>
      </c>
      <c r="N46" s="56"/>
      <c r="O46" s="60"/>
      <c r="P46" s="56"/>
      <c r="Q46" s="6" t="str">
        <f t="shared" si="3"/>
        <v/>
      </c>
      <c r="R46" s="56"/>
      <c r="S46" s="6" t="str">
        <f t="shared" si="4"/>
        <v/>
      </c>
      <c r="T46" s="56"/>
      <c r="U46" s="59"/>
      <c r="V46" s="57"/>
      <c r="W46" s="6" t="str">
        <f t="shared" si="5"/>
        <v/>
      </c>
      <c r="X46" s="56"/>
      <c r="Y46" s="6" t="str">
        <f t="shared" si="6"/>
        <v/>
      </c>
      <c r="Z46" s="56"/>
      <c r="AA46" s="60"/>
      <c r="AB46" s="56">
        <v>1</v>
      </c>
      <c r="AC46" s="6">
        <f t="shared" si="7"/>
        <v>14</v>
      </c>
      <c r="AD46" s="56">
        <v>1</v>
      </c>
      <c r="AE46" s="6">
        <f t="shared" si="8"/>
        <v>14</v>
      </c>
      <c r="AF46" s="56">
        <v>2</v>
      </c>
      <c r="AG46" s="59" t="s">
        <v>15</v>
      </c>
      <c r="AH46" s="57"/>
      <c r="AI46" s="6" t="str">
        <f t="shared" si="9"/>
        <v/>
      </c>
      <c r="AJ46" s="56"/>
      <c r="AK46" s="6" t="str">
        <f t="shared" si="10"/>
        <v/>
      </c>
      <c r="AL46" s="56"/>
      <c r="AM46" s="60"/>
      <c r="AN46" s="57"/>
      <c r="AO46" s="6" t="str">
        <f t="shared" si="11"/>
        <v/>
      </c>
      <c r="AP46" s="58"/>
      <c r="AQ46" s="6" t="str">
        <f t="shared" si="12"/>
        <v/>
      </c>
      <c r="AR46" s="58"/>
      <c r="AS46" s="61"/>
      <c r="AT46" s="56"/>
      <c r="AU46" s="6" t="str">
        <f t="shared" si="13"/>
        <v/>
      </c>
      <c r="AV46" s="56"/>
      <c r="AW46" s="6" t="str">
        <f t="shared" si="14"/>
        <v/>
      </c>
      <c r="AX46" s="56"/>
      <c r="AY46" s="56"/>
      <c r="AZ46" s="7">
        <f t="shared" si="78"/>
        <v>1</v>
      </c>
      <c r="BA46" s="6">
        <f t="shared" si="16"/>
        <v>14</v>
      </c>
      <c r="BB46" s="8">
        <f t="shared" si="79"/>
        <v>1</v>
      </c>
      <c r="BC46" s="6">
        <f t="shared" si="18"/>
        <v>14</v>
      </c>
      <c r="BD46" s="8">
        <f t="shared" si="80"/>
        <v>2</v>
      </c>
      <c r="BE46" s="9">
        <f t="shared" si="87"/>
        <v>2</v>
      </c>
      <c r="BF46" s="299" t="s">
        <v>274</v>
      </c>
      <c r="BG46" s="246" t="s">
        <v>290</v>
      </c>
    </row>
    <row r="47" spans="1:59" ht="15.75" customHeight="1" x14ac:dyDescent="0.3">
      <c r="A47" s="54" t="s">
        <v>196</v>
      </c>
      <c r="B47" s="53" t="s">
        <v>15</v>
      </c>
      <c r="C47" s="52" t="s">
        <v>419</v>
      </c>
      <c r="D47" s="103"/>
      <c r="E47" s="6" t="str">
        <f t="shared" si="0"/>
        <v/>
      </c>
      <c r="F47" s="103"/>
      <c r="G47" s="6" t="str">
        <f t="shared" si="54"/>
        <v/>
      </c>
      <c r="H47" s="103"/>
      <c r="I47" s="104"/>
      <c r="J47" s="57"/>
      <c r="K47" s="6" t="str">
        <f t="shared" si="1"/>
        <v/>
      </c>
      <c r="L47" s="56"/>
      <c r="M47" s="6" t="str">
        <f t="shared" si="2"/>
        <v/>
      </c>
      <c r="N47" s="56"/>
      <c r="O47" s="60"/>
      <c r="P47" s="56"/>
      <c r="Q47" s="6" t="str">
        <f t="shared" si="3"/>
        <v/>
      </c>
      <c r="R47" s="56"/>
      <c r="S47" s="6" t="str">
        <f t="shared" si="4"/>
        <v/>
      </c>
      <c r="T47" s="56"/>
      <c r="U47" s="59"/>
      <c r="V47" s="57"/>
      <c r="W47" s="6" t="str">
        <f t="shared" si="5"/>
        <v/>
      </c>
      <c r="X47" s="56"/>
      <c r="Y47" s="6" t="str">
        <f t="shared" si="6"/>
        <v/>
      </c>
      <c r="Z47" s="56"/>
      <c r="AA47" s="60"/>
      <c r="AB47" s="56">
        <v>1</v>
      </c>
      <c r="AC47" s="6">
        <f t="shared" si="7"/>
        <v>14</v>
      </c>
      <c r="AD47" s="56">
        <v>1</v>
      </c>
      <c r="AE47" s="6">
        <f t="shared" si="8"/>
        <v>14</v>
      </c>
      <c r="AF47" s="56">
        <v>2</v>
      </c>
      <c r="AG47" s="59" t="s">
        <v>112</v>
      </c>
      <c r="AH47" s="57"/>
      <c r="AI47" s="6" t="str">
        <f t="shared" si="9"/>
        <v/>
      </c>
      <c r="AJ47" s="56"/>
      <c r="AK47" s="6" t="str">
        <f t="shared" si="10"/>
        <v/>
      </c>
      <c r="AL47" s="56"/>
      <c r="AM47" s="60"/>
      <c r="AN47" s="57"/>
      <c r="AO47" s="6" t="str">
        <f t="shared" si="11"/>
        <v/>
      </c>
      <c r="AP47" s="58"/>
      <c r="AQ47" s="6" t="str">
        <f t="shared" si="12"/>
        <v/>
      </c>
      <c r="AR47" s="58"/>
      <c r="AS47" s="61"/>
      <c r="AT47" s="56"/>
      <c r="AU47" s="6" t="str">
        <f t="shared" si="13"/>
        <v/>
      </c>
      <c r="AV47" s="56"/>
      <c r="AW47" s="6" t="str">
        <f t="shared" si="14"/>
        <v/>
      </c>
      <c r="AX47" s="56"/>
      <c r="AY47" s="56"/>
      <c r="AZ47" s="7">
        <f t="shared" si="78"/>
        <v>1</v>
      </c>
      <c r="BA47" s="6">
        <f t="shared" si="16"/>
        <v>14</v>
      </c>
      <c r="BB47" s="8">
        <f t="shared" si="79"/>
        <v>1</v>
      </c>
      <c r="BC47" s="6">
        <f t="shared" si="18"/>
        <v>14</v>
      </c>
      <c r="BD47" s="8">
        <f t="shared" si="80"/>
        <v>2</v>
      </c>
      <c r="BE47" s="9">
        <f t="shared" si="87"/>
        <v>2</v>
      </c>
      <c r="BF47" s="299" t="s">
        <v>274</v>
      </c>
      <c r="BG47" s="246" t="s">
        <v>282</v>
      </c>
    </row>
    <row r="48" spans="1:59" ht="15.75" customHeight="1" x14ac:dyDescent="0.3">
      <c r="A48" s="50" t="s">
        <v>466</v>
      </c>
      <c r="B48" s="53" t="s">
        <v>15</v>
      </c>
      <c r="C48" s="52" t="s">
        <v>87</v>
      </c>
      <c r="D48" s="103"/>
      <c r="E48" s="6" t="str">
        <f t="shared" si="0"/>
        <v/>
      </c>
      <c r="F48" s="103"/>
      <c r="G48" s="6" t="str">
        <f t="shared" si="54"/>
        <v/>
      </c>
      <c r="H48" s="103"/>
      <c r="I48" s="104"/>
      <c r="J48" s="57"/>
      <c r="K48" s="6" t="str">
        <f t="shared" si="1"/>
        <v/>
      </c>
      <c r="L48" s="56"/>
      <c r="M48" s="6" t="str">
        <f t="shared" si="2"/>
        <v/>
      </c>
      <c r="N48" s="56"/>
      <c r="O48" s="60"/>
      <c r="P48" s="56"/>
      <c r="Q48" s="6" t="str">
        <f t="shared" si="3"/>
        <v/>
      </c>
      <c r="R48" s="56"/>
      <c r="S48" s="6" t="str">
        <f t="shared" si="4"/>
        <v/>
      </c>
      <c r="T48" s="56"/>
      <c r="U48" s="59"/>
      <c r="V48" s="57"/>
      <c r="W48" s="6" t="str">
        <f t="shared" si="5"/>
        <v/>
      </c>
      <c r="X48" s="56"/>
      <c r="Y48" s="6" t="str">
        <f t="shared" si="6"/>
        <v/>
      </c>
      <c r="Z48" s="56"/>
      <c r="AA48" s="60"/>
      <c r="AB48" s="56"/>
      <c r="AC48" s="6" t="str">
        <f t="shared" si="7"/>
        <v/>
      </c>
      <c r="AD48" s="56"/>
      <c r="AE48" s="6" t="str">
        <f t="shared" si="8"/>
        <v/>
      </c>
      <c r="AF48" s="56"/>
      <c r="AG48" s="59"/>
      <c r="AH48" s="57">
        <v>1</v>
      </c>
      <c r="AI48" s="6">
        <f t="shared" si="9"/>
        <v>14</v>
      </c>
      <c r="AJ48" s="56">
        <v>1</v>
      </c>
      <c r="AK48" s="6">
        <f t="shared" si="10"/>
        <v>14</v>
      </c>
      <c r="AL48" s="56">
        <v>2</v>
      </c>
      <c r="AM48" s="60" t="s">
        <v>114</v>
      </c>
      <c r="AN48" s="57"/>
      <c r="AO48" s="6" t="str">
        <f t="shared" si="11"/>
        <v/>
      </c>
      <c r="AP48" s="58"/>
      <c r="AQ48" s="6" t="str">
        <f t="shared" si="12"/>
        <v/>
      </c>
      <c r="AR48" s="58"/>
      <c r="AS48" s="61"/>
      <c r="AT48" s="56"/>
      <c r="AU48" s="6" t="str">
        <f t="shared" si="13"/>
        <v/>
      </c>
      <c r="AV48" s="56"/>
      <c r="AW48" s="6" t="str">
        <f t="shared" si="14"/>
        <v/>
      </c>
      <c r="AX48" s="56"/>
      <c r="AY48" s="56"/>
      <c r="AZ48" s="7">
        <f t="shared" si="78"/>
        <v>1</v>
      </c>
      <c r="BA48" s="6">
        <f t="shared" si="16"/>
        <v>14</v>
      </c>
      <c r="BB48" s="8">
        <f t="shared" si="79"/>
        <v>1</v>
      </c>
      <c r="BC48" s="6">
        <f t="shared" si="18"/>
        <v>14</v>
      </c>
      <c r="BD48" s="8">
        <f t="shared" si="80"/>
        <v>2</v>
      </c>
      <c r="BE48" s="9">
        <f t="shared" si="87"/>
        <v>2</v>
      </c>
      <c r="BF48" s="299" t="s">
        <v>410</v>
      </c>
      <c r="BG48" s="246" t="s">
        <v>411</v>
      </c>
    </row>
    <row r="49" spans="1:59" ht="15.75" customHeight="1" x14ac:dyDescent="0.3">
      <c r="A49" s="54" t="s">
        <v>198</v>
      </c>
      <c r="B49" s="53" t="s">
        <v>15</v>
      </c>
      <c r="C49" s="52" t="s">
        <v>420</v>
      </c>
      <c r="D49" s="103"/>
      <c r="E49" s="6" t="str">
        <f t="shared" si="0"/>
        <v/>
      </c>
      <c r="F49" s="103"/>
      <c r="G49" s="6" t="str">
        <f t="shared" si="54"/>
        <v/>
      </c>
      <c r="H49" s="103"/>
      <c r="I49" s="104"/>
      <c r="J49" s="57"/>
      <c r="K49" s="6" t="str">
        <f t="shared" si="1"/>
        <v/>
      </c>
      <c r="L49" s="56"/>
      <c r="M49" s="6" t="str">
        <f t="shared" si="2"/>
        <v/>
      </c>
      <c r="N49" s="56"/>
      <c r="O49" s="60"/>
      <c r="P49" s="56"/>
      <c r="Q49" s="6" t="str">
        <f t="shared" si="3"/>
        <v/>
      </c>
      <c r="R49" s="56"/>
      <c r="S49" s="6" t="str">
        <f t="shared" si="4"/>
        <v/>
      </c>
      <c r="T49" s="56"/>
      <c r="U49" s="59"/>
      <c r="V49" s="57"/>
      <c r="W49" s="6" t="str">
        <f t="shared" si="5"/>
        <v/>
      </c>
      <c r="X49" s="56"/>
      <c r="Y49" s="6" t="str">
        <f t="shared" si="6"/>
        <v/>
      </c>
      <c r="Z49" s="56"/>
      <c r="AA49" s="60"/>
      <c r="AB49" s="56"/>
      <c r="AC49" s="6" t="str">
        <f t="shared" si="7"/>
        <v/>
      </c>
      <c r="AD49" s="56"/>
      <c r="AE49" s="6" t="str">
        <f t="shared" si="8"/>
        <v/>
      </c>
      <c r="AF49" s="56"/>
      <c r="AG49" s="59"/>
      <c r="AH49" s="57">
        <v>1</v>
      </c>
      <c r="AI49" s="6">
        <f t="shared" si="9"/>
        <v>14</v>
      </c>
      <c r="AJ49" s="56">
        <v>1</v>
      </c>
      <c r="AK49" s="6">
        <f t="shared" si="10"/>
        <v>14</v>
      </c>
      <c r="AL49" s="56">
        <v>2</v>
      </c>
      <c r="AM49" s="60" t="s">
        <v>422</v>
      </c>
      <c r="AN49" s="57"/>
      <c r="AO49" s="6" t="str">
        <f t="shared" si="11"/>
        <v/>
      </c>
      <c r="AP49" s="58"/>
      <c r="AQ49" s="6" t="str">
        <f t="shared" si="12"/>
        <v/>
      </c>
      <c r="AR49" s="58"/>
      <c r="AS49" s="61"/>
      <c r="AT49" s="56"/>
      <c r="AU49" s="6" t="str">
        <f t="shared" si="13"/>
        <v/>
      </c>
      <c r="AV49" s="56"/>
      <c r="AW49" s="6" t="str">
        <f t="shared" si="14"/>
        <v/>
      </c>
      <c r="AX49" s="56"/>
      <c r="AY49" s="56"/>
      <c r="AZ49" s="7">
        <f t="shared" si="78"/>
        <v>1</v>
      </c>
      <c r="BA49" s="6">
        <f t="shared" si="16"/>
        <v>14</v>
      </c>
      <c r="BB49" s="8">
        <f t="shared" si="79"/>
        <v>1</v>
      </c>
      <c r="BC49" s="6">
        <f t="shared" si="18"/>
        <v>14</v>
      </c>
      <c r="BD49" s="8">
        <f t="shared" si="80"/>
        <v>2</v>
      </c>
      <c r="BE49" s="9">
        <f t="shared" si="87"/>
        <v>2</v>
      </c>
      <c r="BF49" s="299" t="s">
        <v>274</v>
      </c>
      <c r="BG49" s="246" t="s">
        <v>282</v>
      </c>
    </row>
    <row r="50" spans="1:59" ht="15.75" customHeight="1" x14ac:dyDescent="0.3">
      <c r="A50" s="54" t="s">
        <v>197</v>
      </c>
      <c r="B50" s="53" t="s">
        <v>15</v>
      </c>
      <c r="C50" s="52" t="s">
        <v>421</v>
      </c>
      <c r="D50" s="103"/>
      <c r="E50" s="6" t="str">
        <f t="shared" si="0"/>
        <v/>
      </c>
      <c r="F50" s="103"/>
      <c r="G50" s="6" t="str">
        <f t="shared" si="54"/>
        <v/>
      </c>
      <c r="H50" s="103"/>
      <c r="I50" s="104"/>
      <c r="J50" s="57"/>
      <c r="K50" s="6" t="str">
        <f t="shared" si="1"/>
        <v/>
      </c>
      <c r="L50" s="56"/>
      <c r="M50" s="6" t="str">
        <f t="shared" si="2"/>
        <v/>
      </c>
      <c r="N50" s="56"/>
      <c r="O50" s="60"/>
      <c r="P50" s="56"/>
      <c r="Q50" s="6" t="str">
        <f t="shared" si="3"/>
        <v/>
      </c>
      <c r="R50" s="56"/>
      <c r="S50" s="6" t="str">
        <f t="shared" si="4"/>
        <v/>
      </c>
      <c r="T50" s="56"/>
      <c r="U50" s="59"/>
      <c r="V50" s="57"/>
      <c r="W50" s="6" t="str">
        <f t="shared" si="5"/>
        <v/>
      </c>
      <c r="X50" s="56"/>
      <c r="Y50" s="6" t="str">
        <f t="shared" si="6"/>
        <v/>
      </c>
      <c r="Z50" s="56"/>
      <c r="AA50" s="60"/>
      <c r="AB50" s="56"/>
      <c r="AC50" s="6" t="str">
        <f t="shared" si="7"/>
        <v/>
      </c>
      <c r="AD50" s="56"/>
      <c r="AE50" s="6" t="str">
        <f t="shared" si="8"/>
        <v/>
      </c>
      <c r="AF50" s="56"/>
      <c r="AG50" s="59"/>
      <c r="AH50" s="57"/>
      <c r="AI50" s="6" t="str">
        <f t="shared" si="9"/>
        <v/>
      </c>
      <c r="AJ50" s="56"/>
      <c r="AK50" s="6" t="str">
        <f t="shared" si="10"/>
        <v/>
      </c>
      <c r="AL50" s="56"/>
      <c r="AM50" s="60"/>
      <c r="AN50" s="57">
        <v>1</v>
      </c>
      <c r="AO50" s="6">
        <f t="shared" si="11"/>
        <v>14</v>
      </c>
      <c r="AP50" s="58">
        <v>1</v>
      </c>
      <c r="AQ50" s="6">
        <f t="shared" si="12"/>
        <v>14</v>
      </c>
      <c r="AR50" s="58">
        <v>2</v>
      </c>
      <c r="AS50" s="61" t="s">
        <v>112</v>
      </c>
      <c r="AT50" s="56"/>
      <c r="AU50" s="6" t="str">
        <f t="shared" si="13"/>
        <v/>
      </c>
      <c r="AV50" s="56"/>
      <c r="AW50" s="6" t="str">
        <f t="shared" si="14"/>
        <v/>
      </c>
      <c r="AX50" s="56"/>
      <c r="AY50" s="56"/>
      <c r="AZ50" s="7">
        <f t="shared" si="78"/>
        <v>1</v>
      </c>
      <c r="BA50" s="6">
        <f t="shared" si="16"/>
        <v>14</v>
      </c>
      <c r="BB50" s="8">
        <f t="shared" si="79"/>
        <v>1</v>
      </c>
      <c r="BC50" s="6">
        <f t="shared" si="18"/>
        <v>14</v>
      </c>
      <c r="BD50" s="8">
        <f t="shared" si="80"/>
        <v>2</v>
      </c>
      <c r="BE50" s="9">
        <f t="shared" si="87"/>
        <v>2</v>
      </c>
      <c r="BF50" s="299" t="s">
        <v>274</v>
      </c>
      <c r="BG50" s="246" t="s">
        <v>282</v>
      </c>
    </row>
    <row r="51" spans="1:59" ht="15.75" customHeight="1" x14ac:dyDescent="0.3">
      <c r="A51" s="330" t="s">
        <v>495</v>
      </c>
      <c r="B51" s="53" t="s">
        <v>15</v>
      </c>
      <c r="C51" s="259" t="s">
        <v>457</v>
      </c>
      <c r="D51" s="103"/>
      <c r="E51" s="6" t="str">
        <f t="shared" si="0"/>
        <v/>
      </c>
      <c r="F51" s="103"/>
      <c r="G51" s="6" t="str">
        <f t="shared" si="54"/>
        <v/>
      </c>
      <c r="H51" s="103"/>
      <c r="I51" s="104"/>
      <c r="J51" s="57"/>
      <c r="K51" s="6" t="str">
        <f t="shared" si="1"/>
        <v/>
      </c>
      <c r="L51" s="103">
        <v>2</v>
      </c>
      <c r="M51" s="6">
        <f t="shared" si="2"/>
        <v>28</v>
      </c>
      <c r="N51" s="103">
        <v>2</v>
      </c>
      <c r="O51" s="60" t="s">
        <v>114</v>
      </c>
      <c r="P51" s="56"/>
      <c r="Q51" s="6" t="str">
        <f t="shared" si="3"/>
        <v/>
      </c>
      <c r="R51" s="56"/>
      <c r="S51" s="6" t="str">
        <f t="shared" si="4"/>
        <v/>
      </c>
      <c r="T51" s="56"/>
      <c r="U51" s="59"/>
      <c r="V51" s="57"/>
      <c r="W51" s="6" t="str">
        <f t="shared" si="5"/>
        <v/>
      </c>
      <c r="X51" s="56"/>
      <c r="Y51" s="6" t="str">
        <f t="shared" si="6"/>
        <v/>
      </c>
      <c r="Z51" s="56"/>
      <c r="AA51" s="60"/>
      <c r="AB51" s="56"/>
      <c r="AC51" s="6" t="str">
        <f t="shared" si="7"/>
        <v/>
      </c>
      <c r="AD51" s="56"/>
      <c r="AE51" s="6" t="str">
        <f t="shared" si="8"/>
        <v/>
      </c>
      <c r="AF51" s="56"/>
      <c r="AG51" s="59"/>
      <c r="AH51" s="57"/>
      <c r="AI51" s="6" t="str">
        <f t="shared" si="9"/>
        <v/>
      </c>
      <c r="AJ51" s="56"/>
      <c r="AK51" s="6" t="str">
        <f t="shared" si="10"/>
        <v/>
      </c>
      <c r="AL51" s="56"/>
      <c r="AM51" s="60"/>
      <c r="AN51" s="57"/>
      <c r="AO51" s="6" t="str">
        <f t="shared" si="11"/>
        <v/>
      </c>
      <c r="AP51" s="58"/>
      <c r="AQ51" s="6" t="str">
        <f t="shared" si="12"/>
        <v/>
      </c>
      <c r="AR51" s="58"/>
      <c r="AS51" s="61"/>
      <c r="AT51" s="56"/>
      <c r="AU51" s="6" t="str">
        <f t="shared" si="13"/>
        <v/>
      </c>
      <c r="AV51" s="56"/>
      <c r="AW51" s="6" t="str">
        <f t="shared" si="14"/>
        <v/>
      </c>
      <c r="AX51" s="56"/>
      <c r="AY51" s="56"/>
      <c r="AZ51" s="7" t="str">
        <f t="shared" si="78"/>
        <v/>
      </c>
      <c r="BA51" s="6" t="str">
        <f t="shared" si="16"/>
        <v/>
      </c>
      <c r="BB51" s="8">
        <f t="shared" si="79"/>
        <v>2</v>
      </c>
      <c r="BC51" s="6">
        <f t="shared" si="18"/>
        <v>28</v>
      </c>
      <c r="BD51" s="8">
        <f t="shared" si="80"/>
        <v>2</v>
      </c>
      <c r="BE51" s="9">
        <f t="shared" si="87"/>
        <v>2</v>
      </c>
      <c r="BF51" s="299" t="s">
        <v>399</v>
      </c>
      <c r="BG51" s="246" t="s">
        <v>400</v>
      </c>
    </row>
    <row r="52" spans="1:59" ht="15.75" customHeight="1" x14ac:dyDescent="0.3">
      <c r="A52" s="330" t="s">
        <v>496</v>
      </c>
      <c r="B52" s="53" t="s">
        <v>15</v>
      </c>
      <c r="C52" s="259" t="s">
        <v>458</v>
      </c>
      <c r="D52" s="103"/>
      <c r="E52" s="6" t="str">
        <f t="shared" si="0"/>
        <v/>
      </c>
      <c r="F52" s="103"/>
      <c r="G52" s="6" t="str">
        <f t="shared" si="54"/>
        <v/>
      </c>
      <c r="H52" s="103"/>
      <c r="I52" s="104"/>
      <c r="J52" s="57"/>
      <c r="K52" s="6" t="str">
        <f t="shared" si="1"/>
        <v/>
      </c>
      <c r="L52" s="56"/>
      <c r="M52" s="6" t="str">
        <f t="shared" si="2"/>
        <v/>
      </c>
      <c r="N52" s="56"/>
      <c r="O52" s="60"/>
      <c r="P52" s="56"/>
      <c r="Q52" s="6" t="str">
        <f t="shared" si="3"/>
        <v/>
      </c>
      <c r="R52" s="103">
        <v>2</v>
      </c>
      <c r="S52" s="6">
        <f t="shared" si="4"/>
        <v>28</v>
      </c>
      <c r="T52" s="103">
        <v>2</v>
      </c>
      <c r="U52" s="104" t="s">
        <v>114</v>
      </c>
      <c r="V52" s="57"/>
      <c r="W52" s="6" t="str">
        <f t="shared" si="5"/>
        <v/>
      </c>
      <c r="X52" s="56"/>
      <c r="Y52" s="6" t="str">
        <f t="shared" si="6"/>
        <v/>
      </c>
      <c r="Z52" s="56"/>
      <c r="AA52" s="60"/>
      <c r="AB52" s="56"/>
      <c r="AC52" s="6" t="str">
        <f t="shared" si="7"/>
        <v/>
      </c>
      <c r="AD52" s="56"/>
      <c r="AE52" s="6" t="str">
        <f t="shared" si="8"/>
        <v/>
      </c>
      <c r="AF52" s="56"/>
      <c r="AG52" s="59"/>
      <c r="AH52" s="57"/>
      <c r="AI52" s="6" t="str">
        <f t="shared" si="9"/>
        <v/>
      </c>
      <c r="AJ52" s="56"/>
      <c r="AK52" s="6" t="str">
        <f t="shared" si="10"/>
        <v/>
      </c>
      <c r="AL52" s="56"/>
      <c r="AM52" s="60"/>
      <c r="AN52" s="57"/>
      <c r="AO52" s="6" t="str">
        <f t="shared" si="11"/>
        <v/>
      </c>
      <c r="AP52" s="58"/>
      <c r="AQ52" s="6" t="str">
        <f t="shared" si="12"/>
        <v/>
      </c>
      <c r="AR52" s="58"/>
      <c r="AS52" s="61"/>
      <c r="AT52" s="56"/>
      <c r="AU52" s="6" t="str">
        <f t="shared" si="13"/>
        <v/>
      </c>
      <c r="AV52" s="56"/>
      <c r="AW52" s="6" t="str">
        <f t="shared" si="14"/>
        <v/>
      </c>
      <c r="AX52" s="56"/>
      <c r="AY52" s="56"/>
      <c r="AZ52" s="7" t="str">
        <f t="shared" si="78"/>
        <v/>
      </c>
      <c r="BA52" s="6" t="str">
        <f t="shared" si="16"/>
        <v/>
      </c>
      <c r="BB52" s="8">
        <f t="shared" si="79"/>
        <v>2</v>
      </c>
      <c r="BC52" s="6">
        <f t="shared" si="18"/>
        <v>28</v>
      </c>
      <c r="BD52" s="8">
        <f t="shared" si="80"/>
        <v>2</v>
      </c>
      <c r="BE52" s="9">
        <f t="shared" si="87"/>
        <v>2</v>
      </c>
      <c r="BF52" s="299" t="s">
        <v>399</v>
      </c>
      <c r="BG52" s="246" t="s">
        <v>400</v>
      </c>
    </row>
    <row r="53" spans="1:59" s="63" customFormat="1" ht="15.75" customHeight="1" x14ac:dyDescent="0.3">
      <c r="A53" s="330" t="s">
        <v>497</v>
      </c>
      <c r="B53" s="53" t="s">
        <v>15</v>
      </c>
      <c r="C53" s="259" t="s">
        <v>459</v>
      </c>
      <c r="D53" s="103"/>
      <c r="E53" s="6" t="str">
        <f t="shared" si="0"/>
        <v/>
      </c>
      <c r="F53" s="103"/>
      <c r="G53" s="6" t="str">
        <f t="shared" si="54"/>
        <v/>
      </c>
      <c r="H53" s="103"/>
      <c r="I53" s="104"/>
      <c r="J53" s="57"/>
      <c r="K53" s="6" t="str">
        <f t="shared" si="1"/>
        <v/>
      </c>
      <c r="L53" s="56"/>
      <c r="M53" s="6" t="str">
        <f t="shared" si="2"/>
        <v/>
      </c>
      <c r="N53" s="56"/>
      <c r="O53" s="60"/>
      <c r="P53" s="56"/>
      <c r="Q53" s="6" t="str">
        <f t="shared" si="3"/>
        <v/>
      </c>
      <c r="R53" s="56"/>
      <c r="S53" s="6" t="str">
        <f t="shared" si="4"/>
        <v/>
      </c>
      <c r="T53" s="56"/>
      <c r="U53" s="59"/>
      <c r="V53" s="57"/>
      <c r="W53" s="6" t="str">
        <f t="shared" si="5"/>
        <v/>
      </c>
      <c r="X53" s="103">
        <v>2</v>
      </c>
      <c r="Y53" s="6">
        <f t="shared" si="6"/>
        <v>28</v>
      </c>
      <c r="Z53" s="103">
        <v>2</v>
      </c>
      <c r="AA53" s="60" t="s">
        <v>114</v>
      </c>
      <c r="AB53" s="56"/>
      <c r="AC53" s="6" t="str">
        <f t="shared" si="7"/>
        <v/>
      </c>
      <c r="AD53" s="56"/>
      <c r="AE53" s="6" t="str">
        <f t="shared" si="8"/>
        <v/>
      </c>
      <c r="AF53" s="56"/>
      <c r="AG53" s="59"/>
      <c r="AH53" s="57"/>
      <c r="AI53" s="6" t="str">
        <f t="shared" si="9"/>
        <v/>
      </c>
      <c r="AJ53" s="56"/>
      <c r="AK53" s="6" t="str">
        <f t="shared" si="10"/>
        <v/>
      </c>
      <c r="AL53" s="56"/>
      <c r="AM53" s="60"/>
      <c r="AN53" s="57"/>
      <c r="AO53" s="6" t="str">
        <f t="shared" si="11"/>
        <v/>
      </c>
      <c r="AP53" s="58"/>
      <c r="AQ53" s="6" t="str">
        <f t="shared" si="12"/>
        <v/>
      </c>
      <c r="AR53" s="58"/>
      <c r="AS53" s="61"/>
      <c r="AT53" s="56"/>
      <c r="AU53" s="6" t="str">
        <f t="shared" si="13"/>
        <v/>
      </c>
      <c r="AV53" s="56"/>
      <c r="AW53" s="6" t="str">
        <f t="shared" si="14"/>
        <v/>
      </c>
      <c r="AX53" s="56"/>
      <c r="AY53" s="56"/>
      <c r="AZ53" s="7" t="str">
        <f t="shared" si="78"/>
        <v/>
      </c>
      <c r="BA53" s="6" t="str">
        <f t="shared" si="16"/>
        <v/>
      </c>
      <c r="BB53" s="8">
        <f t="shared" si="79"/>
        <v>2</v>
      </c>
      <c r="BC53" s="6">
        <f t="shared" si="18"/>
        <v>28</v>
      </c>
      <c r="BD53" s="8">
        <f t="shared" si="80"/>
        <v>2</v>
      </c>
      <c r="BE53" s="9">
        <f t="shared" ref="BE53" si="88">IF(P53+R53+V53+X53+AB53+AD53+AH53+AJ53+AN53+AP53+AT53+AV53=0,"",P53+R53+V53+X53+AB53+AD53+AH53+AJ53+AN53+AP53+AT53+AV53)</f>
        <v>2</v>
      </c>
      <c r="BF53" s="299" t="s">
        <v>399</v>
      </c>
      <c r="BG53" s="246" t="s">
        <v>400</v>
      </c>
    </row>
    <row r="54" spans="1:59" ht="15.75" customHeight="1" x14ac:dyDescent="0.3">
      <c r="A54" s="330" t="s">
        <v>498</v>
      </c>
      <c r="B54" s="53" t="s">
        <v>15</v>
      </c>
      <c r="C54" s="259" t="s">
        <v>460</v>
      </c>
      <c r="D54" s="103"/>
      <c r="E54" s="6" t="str">
        <f t="shared" si="0"/>
        <v/>
      </c>
      <c r="F54" s="103"/>
      <c r="G54" s="6" t="str">
        <f t="shared" si="54"/>
        <v/>
      </c>
      <c r="H54" s="103"/>
      <c r="I54" s="104"/>
      <c r="J54" s="57"/>
      <c r="K54" s="6" t="str">
        <f t="shared" si="1"/>
        <v/>
      </c>
      <c r="L54" s="56"/>
      <c r="M54" s="6" t="str">
        <f t="shared" si="2"/>
        <v/>
      </c>
      <c r="N54" s="56"/>
      <c r="O54" s="60"/>
      <c r="P54" s="56"/>
      <c r="Q54" s="6" t="str">
        <f t="shared" si="3"/>
        <v/>
      </c>
      <c r="R54" s="56"/>
      <c r="S54" s="6" t="str">
        <f t="shared" si="4"/>
        <v/>
      </c>
      <c r="T54" s="56"/>
      <c r="U54" s="59"/>
      <c r="V54" s="57"/>
      <c r="W54" s="6" t="str">
        <f t="shared" si="5"/>
        <v/>
      </c>
      <c r="X54" s="56"/>
      <c r="Y54" s="6" t="str">
        <f t="shared" si="6"/>
        <v/>
      </c>
      <c r="Z54" s="56"/>
      <c r="AA54" s="60"/>
      <c r="AB54" s="56"/>
      <c r="AC54" s="6" t="str">
        <f t="shared" si="7"/>
        <v/>
      </c>
      <c r="AD54" s="103">
        <v>4</v>
      </c>
      <c r="AE54" s="6">
        <f t="shared" si="8"/>
        <v>56</v>
      </c>
      <c r="AF54" s="103">
        <v>2</v>
      </c>
      <c r="AG54" s="59" t="s">
        <v>114</v>
      </c>
      <c r="AH54" s="57"/>
      <c r="AI54" s="6" t="str">
        <f t="shared" si="9"/>
        <v/>
      </c>
      <c r="AJ54" s="56"/>
      <c r="AK54" s="6" t="str">
        <f t="shared" si="10"/>
        <v/>
      </c>
      <c r="AL54" s="56"/>
      <c r="AM54" s="60"/>
      <c r="AN54" s="57"/>
      <c r="AO54" s="6" t="str">
        <f t="shared" si="11"/>
        <v/>
      </c>
      <c r="AP54" s="58"/>
      <c r="AQ54" s="6" t="str">
        <f t="shared" si="12"/>
        <v/>
      </c>
      <c r="AR54" s="58"/>
      <c r="AS54" s="61"/>
      <c r="AT54" s="56"/>
      <c r="AU54" s="6" t="str">
        <f t="shared" si="13"/>
        <v/>
      </c>
      <c r="AV54" s="56"/>
      <c r="AW54" s="6" t="str">
        <f t="shared" si="14"/>
        <v/>
      </c>
      <c r="AX54" s="56"/>
      <c r="AY54" s="56"/>
      <c r="AZ54" s="7" t="str">
        <f t="shared" si="78"/>
        <v/>
      </c>
      <c r="BA54" s="6" t="str">
        <f t="shared" si="16"/>
        <v/>
      </c>
      <c r="BB54" s="8">
        <f t="shared" si="79"/>
        <v>4</v>
      </c>
      <c r="BC54" s="6">
        <f t="shared" si="18"/>
        <v>56</v>
      </c>
      <c r="BD54" s="8">
        <f t="shared" si="80"/>
        <v>2</v>
      </c>
      <c r="BE54" s="9">
        <f t="shared" ref="BE54" si="89">IF(D54+F54+L54+J54+P54+R54+V54+X54+AB54+AD54+AH54+AJ54+AN54+AP54+AT54+AV54=0,"",D54+F54+L54+J54+P54+R54+V54+X54+AB54+AD54+AH54+AJ54+AN54+AP54+AT54+AV54)</f>
        <v>4</v>
      </c>
      <c r="BF54" s="299" t="s">
        <v>399</v>
      </c>
      <c r="BG54" s="246" t="s">
        <v>398</v>
      </c>
    </row>
    <row r="55" spans="1:59" ht="15.75" customHeight="1" x14ac:dyDescent="0.3">
      <c r="A55" s="330" t="s">
        <v>499</v>
      </c>
      <c r="B55" s="53" t="s">
        <v>15</v>
      </c>
      <c r="C55" s="259" t="s">
        <v>461</v>
      </c>
      <c r="D55" s="103"/>
      <c r="E55" s="6" t="str">
        <f t="shared" si="0"/>
        <v/>
      </c>
      <c r="F55" s="103"/>
      <c r="G55" s="6" t="str">
        <f t="shared" si="54"/>
        <v/>
      </c>
      <c r="H55" s="103"/>
      <c r="I55" s="104"/>
      <c r="J55" s="57"/>
      <c r="K55" s="6" t="str">
        <f t="shared" si="1"/>
        <v/>
      </c>
      <c r="L55" s="56"/>
      <c r="M55" s="6" t="str">
        <f t="shared" si="2"/>
        <v/>
      </c>
      <c r="N55" s="56"/>
      <c r="O55" s="60"/>
      <c r="P55" s="56"/>
      <c r="Q55" s="6" t="str">
        <f t="shared" si="3"/>
        <v/>
      </c>
      <c r="R55" s="56"/>
      <c r="S55" s="6" t="str">
        <f t="shared" si="4"/>
        <v/>
      </c>
      <c r="T55" s="56"/>
      <c r="U55" s="59"/>
      <c r="V55" s="57"/>
      <c r="W55" s="6" t="str">
        <f t="shared" si="5"/>
        <v/>
      </c>
      <c r="X55" s="56"/>
      <c r="Y55" s="6" t="str">
        <f t="shared" si="6"/>
        <v/>
      </c>
      <c r="Z55" s="56"/>
      <c r="AA55" s="60"/>
      <c r="AB55" s="56"/>
      <c r="AC55" s="6" t="str">
        <f t="shared" si="7"/>
        <v/>
      </c>
      <c r="AD55" s="56"/>
      <c r="AE55" s="6" t="str">
        <f t="shared" si="8"/>
        <v/>
      </c>
      <c r="AF55" s="56"/>
      <c r="AG55" s="59"/>
      <c r="AH55" s="57"/>
      <c r="AI55" s="6" t="str">
        <f t="shared" si="9"/>
        <v/>
      </c>
      <c r="AJ55" s="56">
        <v>3</v>
      </c>
      <c r="AK55" s="6">
        <f t="shared" si="10"/>
        <v>42</v>
      </c>
      <c r="AL55" s="56">
        <v>2</v>
      </c>
      <c r="AM55" s="60" t="s">
        <v>114</v>
      </c>
      <c r="AN55" s="57"/>
      <c r="AO55" s="6" t="str">
        <f t="shared" si="11"/>
        <v/>
      </c>
      <c r="AP55" s="58"/>
      <c r="AQ55" s="6" t="str">
        <f t="shared" si="12"/>
        <v/>
      </c>
      <c r="AR55" s="58"/>
      <c r="AS55" s="61"/>
      <c r="AT55" s="56"/>
      <c r="AU55" s="6" t="str">
        <f t="shared" si="13"/>
        <v/>
      </c>
      <c r="AV55" s="56"/>
      <c r="AW55" s="6" t="str">
        <f t="shared" si="14"/>
        <v/>
      </c>
      <c r="AX55" s="56"/>
      <c r="AY55" s="56"/>
      <c r="AZ55" s="7" t="str">
        <f t="shared" si="78"/>
        <v/>
      </c>
      <c r="BA55" s="6" t="str">
        <f t="shared" si="16"/>
        <v/>
      </c>
      <c r="BB55" s="8">
        <f t="shared" si="79"/>
        <v>3</v>
      </c>
      <c r="BC55" s="6">
        <f t="shared" si="18"/>
        <v>42</v>
      </c>
      <c r="BD55" s="8">
        <f t="shared" si="80"/>
        <v>2</v>
      </c>
      <c r="BE55" s="9">
        <f t="shared" ref="BE55" si="90">IF(P55+R55+V55+X55+AB55+AD55+AH55+AJ55+AN55+AP55+AT55+AV55=0,"",P55+R55+V55+X55+AB55+AD55+AH55+AJ55+AN55+AP55+AT55+AV55)</f>
        <v>3</v>
      </c>
      <c r="BF55" s="299" t="s">
        <v>399</v>
      </c>
      <c r="BG55" s="246" t="s">
        <v>398</v>
      </c>
    </row>
    <row r="56" spans="1:59" ht="15.75" customHeight="1" x14ac:dyDescent="0.3">
      <c r="A56" s="330" t="s">
        <v>500</v>
      </c>
      <c r="B56" s="53" t="s">
        <v>15</v>
      </c>
      <c r="C56" s="259" t="s">
        <v>462</v>
      </c>
      <c r="D56" s="103"/>
      <c r="E56" s="6" t="str">
        <f t="shared" si="0"/>
        <v/>
      </c>
      <c r="F56" s="103"/>
      <c r="G56" s="6" t="str">
        <f t="shared" si="54"/>
        <v/>
      </c>
      <c r="H56" s="103"/>
      <c r="I56" s="104"/>
      <c r="J56" s="57"/>
      <c r="K56" s="6" t="str">
        <f t="shared" si="1"/>
        <v/>
      </c>
      <c r="L56" s="56"/>
      <c r="M56" s="6" t="str">
        <f t="shared" si="2"/>
        <v/>
      </c>
      <c r="N56" s="56"/>
      <c r="O56" s="60"/>
      <c r="P56" s="56"/>
      <c r="Q56" s="6" t="str">
        <f t="shared" si="3"/>
        <v/>
      </c>
      <c r="R56" s="56"/>
      <c r="S56" s="6" t="str">
        <f t="shared" si="4"/>
        <v/>
      </c>
      <c r="T56" s="56"/>
      <c r="U56" s="59"/>
      <c r="V56" s="57"/>
      <c r="W56" s="6" t="str">
        <f t="shared" si="5"/>
        <v/>
      </c>
      <c r="X56" s="56"/>
      <c r="Y56" s="6" t="str">
        <f t="shared" si="6"/>
        <v/>
      </c>
      <c r="Z56" s="56"/>
      <c r="AA56" s="60"/>
      <c r="AB56" s="56"/>
      <c r="AC56" s="6" t="str">
        <f t="shared" si="7"/>
        <v/>
      </c>
      <c r="AD56" s="56"/>
      <c r="AE56" s="6" t="str">
        <f t="shared" si="8"/>
        <v/>
      </c>
      <c r="AF56" s="56"/>
      <c r="AG56" s="59"/>
      <c r="AH56" s="57"/>
      <c r="AI56" s="6" t="str">
        <f t="shared" si="9"/>
        <v/>
      </c>
      <c r="AJ56" s="56"/>
      <c r="AK56" s="6" t="str">
        <f t="shared" si="10"/>
        <v/>
      </c>
      <c r="AL56" s="56"/>
      <c r="AM56" s="60"/>
      <c r="AN56" s="57"/>
      <c r="AO56" s="6" t="str">
        <f t="shared" si="11"/>
        <v/>
      </c>
      <c r="AP56" s="56">
        <v>3</v>
      </c>
      <c r="AQ56" s="6">
        <f t="shared" si="12"/>
        <v>42</v>
      </c>
      <c r="AR56" s="56">
        <v>2</v>
      </c>
      <c r="AS56" s="60" t="s">
        <v>114</v>
      </c>
      <c r="AT56" s="56"/>
      <c r="AU56" s="6" t="str">
        <f t="shared" si="13"/>
        <v/>
      </c>
      <c r="AV56" s="56"/>
      <c r="AW56" s="6" t="str">
        <f t="shared" si="14"/>
        <v/>
      </c>
      <c r="AX56" s="56"/>
      <c r="AY56" s="56"/>
      <c r="AZ56" s="7" t="str">
        <f t="shared" si="78"/>
        <v/>
      </c>
      <c r="BA56" s="6" t="str">
        <f t="shared" si="16"/>
        <v/>
      </c>
      <c r="BB56" s="8">
        <f t="shared" si="79"/>
        <v>3</v>
      </c>
      <c r="BC56" s="6">
        <f t="shared" si="18"/>
        <v>42</v>
      </c>
      <c r="BD56" s="8">
        <f t="shared" si="80"/>
        <v>2</v>
      </c>
      <c r="BE56" s="9">
        <f t="shared" ref="BE56:BE69" si="91">IF(D56+F56+L56+J56+P56+R56+V56+X56+AB56+AD56+AH56+AJ56+AN56+AP56+AT56+AV56=0,"",D56+F56+L56+J56+P56+R56+V56+X56+AB56+AD56+AH56+AJ56+AN56+AP56+AT56+AV56)</f>
        <v>3</v>
      </c>
      <c r="BF56" s="299" t="s">
        <v>399</v>
      </c>
      <c r="BG56" s="246" t="s">
        <v>398</v>
      </c>
    </row>
    <row r="57" spans="1:59" s="96" customFormat="1" ht="15.6" customHeight="1" x14ac:dyDescent="0.3">
      <c r="A57" s="331" t="s">
        <v>501</v>
      </c>
      <c r="B57" s="315" t="s">
        <v>15</v>
      </c>
      <c r="C57" s="332" t="s">
        <v>508</v>
      </c>
      <c r="D57" s="103"/>
      <c r="E57" s="6" t="str">
        <f t="shared" si="0"/>
        <v/>
      </c>
      <c r="F57" s="103"/>
      <c r="G57" s="6" t="str">
        <f t="shared" si="54"/>
        <v/>
      </c>
      <c r="H57" s="103"/>
      <c r="I57" s="104"/>
      <c r="J57" s="57"/>
      <c r="K57" s="6" t="str">
        <f t="shared" si="1"/>
        <v/>
      </c>
      <c r="L57" s="56"/>
      <c r="M57" s="6" t="str">
        <f t="shared" si="2"/>
        <v/>
      </c>
      <c r="N57" s="56"/>
      <c r="O57" s="60"/>
      <c r="P57" s="56"/>
      <c r="Q57" s="6" t="str">
        <f t="shared" si="3"/>
        <v/>
      </c>
      <c r="R57" s="56"/>
      <c r="S57" s="6" t="str">
        <f t="shared" si="4"/>
        <v/>
      </c>
      <c r="T57" s="56"/>
      <c r="U57" s="59"/>
      <c r="V57" s="57"/>
      <c r="W57" s="6" t="str">
        <f t="shared" si="5"/>
        <v/>
      </c>
      <c r="X57" s="56"/>
      <c r="Y57" s="6" t="str">
        <f t="shared" si="6"/>
        <v/>
      </c>
      <c r="Z57" s="56"/>
      <c r="AA57" s="60"/>
      <c r="AB57" s="56"/>
      <c r="AC57" s="6" t="str">
        <f t="shared" si="7"/>
        <v/>
      </c>
      <c r="AD57" s="56"/>
      <c r="AE57" s="6" t="str">
        <f t="shared" si="8"/>
        <v/>
      </c>
      <c r="AF57" s="56"/>
      <c r="AG57" s="59"/>
      <c r="AH57" s="57"/>
      <c r="AI57" s="6" t="str">
        <f t="shared" si="9"/>
        <v/>
      </c>
      <c r="AJ57" s="56"/>
      <c r="AK57" s="6" t="str">
        <f t="shared" si="10"/>
        <v/>
      </c>
      <c r="AL57" s="56"/>
      <c r="AM57" s="60"/>
      <c r="AN57" s="57"/>
      <c r="AO57" s="6" t="str">
        <f t="shared" si="11"/>
        <v/>
      </c>
      <c r="AP57" s="58"/>
      <c r="AQ57" s="6" t="str">
        <f t="shared" si="12"/>
        <v/>
      </c>
      <c r="AR57" s="58"/>
      <c r="AS57" s="61"/>
      <c r="AT57" s="56"/>
      <c r="AU57" s="6" t="str">
        <f t="shared" si="13"/>
        <v/>
      </c>
      <c r="AV57" s="56">
        <v>2</v>
      </c>
      <c r="AW57" s="6">
        <f t="shared" si="14"/>
        <v>28</v>
      </c>
      <c r="AX57" s="56">
        <v>2</v>
      </c>
      <c r="AY57" s="56" t="s">
        <v>114</v>
      </c>
      <c r="AZ57" s="7" t="str">
        <f t="shared" si="78"/>
        <v/>
      </c>
      <c r="BA57" s="6" t="str">
        <f t="shared" si="16"/>
        <v/>
      </c>
      <c r="BB57" s="8">
        <f t="shared" si="79"/>
        <v>2</v>
      </c>
      <c r="BC57" s="6">
        <f t="shared" si="18"/>
        <v>28</v>
      </c>
      <c r="BD57" s="62" t="s">
        <v>17</v>
      </c>
      <c r="BE57" s="9">
        <f t="shared" si="91"/>
        <v>2</v>
      </c>
      <c r="BF57" s="299" t="s">
        <v>399</v>
      </c>
      <c r="BG57" s="246" t="s">
        <v>398</v>
      </c>
    </row>
    <row r="58" spans="1:59" s="354" customFormat="1" ht="15.75" customHeight="1" x14ac:dyDescent="0.3">
      <c r="A58" s="348" t="s">
        <v>193</v>
      </c>
      <c r="B58" s="349" t="s">
        <v>15</v>
      </c>
      <c r="C58" s="259" t="s">
        <v>509</v>
      </c>
      <c r="D58" s="303"/>
      <c r="E58" s="6" t="str">
        <f t="shared" si="0"/>
        <v/>
      </c>
      <c r="F58" s="303"/>
      <c r="G58" s="6" t="str">
        <f t="shared" si="54"/>
        <v/>
      </c>
      <c r="H58" s="303"/>
      <c r="I58" s="304"/>
      <c r="J58" s="328"/>
      <c r="K58" s="6" t="str">
        <f t="shared" si="1"/>
        <v/>
      </c>
      <c r="L58" s="303"/>
      <c r="M58" s="6" t="str">
        <f t="shared" si="2"/>
        <v/>
      </c>
      <c r="N58" s="303"/>
      <c r="O58" s="329"/>
      <c r="P58" s="303"/>
      <c r="Q58" s="6" t="str">
        <f t="shared" ref="Q58:Q59" si="92">IF(P58*14=0,"",P58*14)</f>
        <v/>
      </c>
      <c r="R58" s="56"/>
      <c r="S58" s="6" t="str">
        <f t="shared" ref="S58:S59" si="93">IF(R58*14=0,"",R58*14)</f>
        <v/>
      </c>
      <c r="T58" s="303"/>
      <c r="U58" s="304"/>
      <c r="V58" s="328"/>
      <c r="W58" s="6" t="str">
        <f t="shared" ref="W58:W59" si="94">IF(V58*14=0,"",V58*14)</f>
        <v/>
      </c>
      <c r="X58" s="56"/>
      <c r="Y58" s="6" t="str">
        <f t="shared" ref="Y58:Y59" si="95">IF(X58*14=0,"",X58*14)</f>
        <v/>
      </c>
      <c r="Z58" s="303"/>
      <c r="AA58" s="329"/>
      <c r="AB58" s="303"/>
      <c r="AC58" s="6" t="str">
        <f t="shared" ref="AC58:AC59" si="96">IF(AB58*14=0,"",AB58*14)</f>
        <v/>
      </c>
      <c r="AD58" s="56"/>
      <c r="AE58" s="6" t="str">
        <f t="shared" ref="AE58:AE59" si="97">IF(AD58*14=0,"",AD58*14)</f>
        <v/>
      </c>
      <c r="AF58" s="303"/>
      <c r="AG58" s="304"/>
      <c r="AH58" s="328"/>
      <c r="AI58" s="6" t="str">
        <f t="shared" si="9"/>
        <v/>
      </c>
      <c r="AJ58" s="303">
        <v>6</v>
      </c>
      <c r="AK58" s="6">
        <f>IF(AJ58*15=0,"",AJ58*15)</f>
        <v>90</v>
      </c>
      <c r="AL58" s="303">
        <v>6</v>
      </c>
      <c r="AM58" s="329" t="s">
        <v>114</v>
      </c>
      <c r="AN58" s="328"/>
      <c r="AO58" s="6" t="str">
        <f t="shared" si="11"/>
        <v/>
      </c>
      <c r="AP58" s="350"/>
      <c r="AQ58" s="6" t="str">
        <f t="shared" si="12"/>
        <v/>
      </c>
      <c r="AR58" s="350"/>
      <c r="AS58" s="351"/>
      <c r="AT58" s="303"/>
      <c r="AU58" s="6" t="str">
        <f t="shared" si="13"/>
        <v/>
      </c>
      <c r="AV58" s="303"/>
      <c r="AW58" s="6" t="str">
        <f t="shared" si="14"/>
        <v/>
      </c>
      <c r="AX58" s="303"/>
      <c r="AY58" s="303"/>
      <c r="AZ58" s="7"/>
      <c r="BA58" s="6" t="str">
        <f t="shared" si="16"/>
        <v/>
      </c>
      <c r="BB58" s="8">
        <f t="shared" si="79"/>
        <v>6</v>
      </c>
      <c r="BC58" s="6">
        <f>IF((L58+F58+R58+X58+AD58+AJ58+AP58+AV58)*15=0,"",(L58+F58+R58+X58+AD58+AJ58+AP58+AV58)*15)</f>
        <v>90</v>
      </c>
      <c r="BD58" s="62">
        <f t="shared" si="80"/>
        <v>6</v>
      </c>
      <c r="BE58" s="9">
        <f>IF(D59+F59+L59+J59+P59+R59+V59+X59+AB59+AD59+AH59+AJ59+AN59+AP59+AT59+AV59=0,"",D59+F59+L59+J59+P59+R59+V59+X59+AB59+AD59+AH59+AJ59+AN59+AP59+AT59+AV59)</f>
        <v>6</v>
      </c>
      <c r="BF58" s="352" t="s">
        <v>274</v>
      </c>
      <c r="BG58" s="353" t="s">
        <v>283</v>
      </c>
    </row>
    <row r="59" spans="1:59" s="354" customFormat="1" ht="15.75" customHeight="1" x14ac:dyDescent="0.3">
      <c r="A59" s="348" t="s">
        <v>194</v>
      </c>
      <c r="B59" s="349" t="s">
        <v>15</v>
      </c>
      <c r="C59" s="259" t="s">
        <v>510</v>
      </c>
      <c r="D59" s="303"/>
      <c r="E59" s="6" t="str">
        <f t="shared" si="0"/>
        <v/>
      </c>
      <c r="F59" s="303"/>
      <c r="G59" s="6" t="str">
        <f t="shared" si="54"/>
        <v/>
      </c>
      <c r="H59" s="303"/>
      <c r="I59" s="304"/>
      <c r="J59" s="328"/>
      <c r="K59" s="6" t="str">
        <f t="shared" si="1"/>
        <v/>
      </c>
      <c r="L59" s="303"/>
      <c r="M59" s="6" t="str">
        <f t="shared" si="2"/>
        <v/>
      </c>
      <c r="N59" s="303"/>
      <c r="O59" s="329"/>
      <c r="P59" s="303"/>
      <c r="Q59" s="6" t="str">
        <f t="shared" si="92"/>
        <v/>
      </c>
      <c r="R59" s="56"/>
      <c r="S59" s="6" t="str">
        <f t="shared" si="93"/>
        <v/>
      </c>
      <c r="T59" s="303"/>
      <c r="U59" s="304"/>
      <c r="V59" s="328"/>
      <c r="W59" s="6" t="str">
        <f t="shared" si="94"/>
        <v/>
      </c>
      <c r="X59" s="56"/>
      <c r="Y59" s="6" t="str">
        <f t="shared" si="95"/>
        <v/>
      </c>
      <c r="Z59" s="303"/>
      <c r="AA59" s="329"/>
      <c r="AB59" s="303"/>
      <c r="AC59" s="6" t="str">
        <f t="shared" si="96"/>
        <v/>
      </c>
      <c r="AD59" s="56"/>
      <c r="AE59" s="6" t="str">
        <f t="shared" si="97"/>
        <v/>
      </c>
      <c r="AF59" s="303"/>
      <c r="AG59" s="304"/>
      <c r="AH59" s="328"/>
      <c r="AI59" s="6" t="str">
        <f t="shared" si="9"/>
        <v/>
      </c>
      <c r="AJ59" s="303"/>
      <c r="AK59" s="6" t="str">
        <f t="shared" ref="AK59:AK63" si="98">IF(AJ59*14=0,"",AJ59*14)</f>
        <v/>
      </c>
      <c r="AL59" s="303"/>
      <c r="AM59" s="329"/>
      <c r="AN59" s="328"/>
      <c r="AO59" s="6" t="str">
        <f t="shared" si="11"/>
        <v/>
      </c>
      <c r="AP59" s="303">
        <v>6</v>
      </c>
      <c r="AQ59" s="6">
        <f>IF(AP59*15=0,"",AP59*15)</f>
        <v>90</v>
      </c>
      <c r="AR59" s="303">
        <v>6</v>
      </c>
      <c r="AS59" s="329" t="s">
        <v>114</v>
      </c>
      <c r="AT59" s="303"/>
      <c r="AU59" s="6" t="str">
        <f t="shared" si="13"/>
        <v/>
      </c>
      <c r="AV59" s="303"/>
      <c r="AW59" s="6" t="str">
        <f t="shared" si="14"/>
        <v/>
      </c>
      <c r="AX59" s="303"/>
      <c r="AY59" s="303"/>
      <c r="AZ59" s="7" t="str">
        <f t="shared" ref="AZ59:AZ63" si="99">IF(D59+J59+P59+V59+AB59+AH59+AN59+AT59=0,"",D59+J59+P59+V59+AB59+AH59+AN59+AT59)</f>
        <v/>
      </c>
      <c r="BA59" s="6" t="str">
        <f t="shared" ref="BA59:BA63" si="100">IF((D59+J59+P59+V59+AB59+AH59+AN59+AT59)*14=0,"",(D59+J59+P59+V59+AB59+AH59+AN59+AT59)*14)</f>
        <v/>
      </c>
      <c r="BB59" s="8">
        <f t="shared" si="79"/>
        <v>6</v>
      </c>
      <c r="BC59" s="6">
        <f>IF((L59+F59+R59+X59+AD59+AJ59+AP59+AV59)*15=0,"",(L59+F59+R59+X59+AD59+AJ59+AP59+AV59)*15)</f>
        <v>90</v>
      </c>
      <c r="BD59" s="62">
        <f t="shared" si="80"/>
        <v>6</v>
      </c>
      <c r="BE59" s="9">
        <f t="shared" si="91"/>
        <v>6</v>
      </c>
      <c r="BF59" s="352" t="s">
        <v>274</v>
      </c>
      <c r="BG59" s="353" t="s">
        <v>283</v>
      </c>
    </row>
    <row r="60" spans="1:59" s="96" customFormat="1" ht="15.75" customHeight="1" x14ac:dyDescent="0.3">
      <c r="A60" s="314" t="s">
        <v>507</v>
      </c>
      <c r="B60" s="315" t="s">
        <v>15</v>
      </c>
      <c r="C60" s="316" t="s">
        <v>485</v>
      </c>
      <c r="D60" s="103"/>
      <c r="E60" s="6" t="str">
        <f t="shared" ref="E60" si="101">IF(D60*14=0,"",D60*14)</f>
        <v/>
      </c>
      <c r="F60" s="103"/>
      <c r="G60" s="6" t="str">
        <f t="shared" ref="G60" si="102">IF(F60*14=0,"",F60*14)</f>
        <v/>
      </c>
      <c r="H60" s="103"/>
      <c r="I60" s="104"/>
      <c r="J60" s="57">
        <v>2</v>
      </c>
      <c r="K60" s="307">
        <f t="shared" si="1"/>
        <v>28</v>
      </c>
      <c r="L60" s="305">
        <v>2</v>
      </c>
      <c r="M60" s="307">
        <f t="shared" si="2"/>
        <v>28</v>
      </c>
      <c r="N60" s="305">
        <v>2</v>
      </c>
      <c r="O60" s="319" t="s">
        <v>114</v>
      </c>
      <c r="P60" s="56"/>
      <c r="Q60" s="6" t="str">
        <f t="shared" si="3"/>
        <v/>
      </c>
      <c r="R60" s="56"/>
      <c r="S60" s="6" t="str">
        <f t="shared" si="4"/>
        <v/>
      </c>
      <c r="T60" s="56"/>
      <c r="U60" s="59"/>
      <c r="V60" s="57"/>
      <c r="W60" s="6" t="str">
        <f t="shared" ref="W60:W65" si="103">IF(V60*14=0,"",V60*14)</f>
        <v/>
      </c>
      <c r="X60" s="56"/>
      <c r="Y60" s="6" t="str">
        <f t="shared" ref="Y60:Y65" si="104">IF(X60*14=0,"",X60*14)</f>
        <v/>
      </c>
      <c r="Z60" s="56"/>
      <c r="AA60" s="60"/>
      <c r="AB60" s="56"/>
      <c r="AC60" s="6" t="str">
        <f t="shared" ref="AC60:AC65" si="105">IF(AB60*14=0,"",AB60*14)</f>
        <v/>
      </c>
      <c r="AD60" s="56"/>
      <c r="AE60" s="6" t="str">
        <f t="shared" ref="AE60:AE65" si="106">IF(AD60*14=0,"",AD60*14)</f>
        <v/>
      </c>
      <c r="AF60" s="56"/>
      <c r="AG60" s="59"/>
      <c r="AH60" s="57"/>
      <c r="AI60" s="6" t="str">
        <f t="shared" ref="AI60" si="107">IF(AH60*14=0,"",AH60*14)</f>
        <v/>
      </c>
      <c r="AJ60" s="56"/>
      <c r="AK60" s="6" t="str">
        <f t="shared" ref="AK60" si="108">IF(AJ60*14=0,"",AJ60*14)</f>
        <v/>
      </c>
      <c r="AL60" s="56"/>
      <c r="AM60" s="60"/>
      <c r="AN60" s="57"/>
      <c r="AO60" s="6" t="str">
        <f t="shared" ref="AO60" si="109">IF(AN60*14=0,"",AN60*14)</f>
        <v/>
      </c>
      <c r="AP60" s="58"/>
      <c r="AQ60" s="6" t="str">
        <f t="shared" ref="AQ60" si="110">IF(AP60*14=0,"",AP60*14)</f>
        <v/>
      </c>
      <c r="AR60" s="58"/>
      <c r="AS60" s="61"/>
      <c r="AT60" s="56"/>
      <c r="AU60" s="6" t="str">
        <f t="shared" ref="AU60" si="111">IF(AT60*14=0,"",AT60*14)</f>
        <v/>
      </c>
      <c r="AV60" s="56"/>
      <c r="AW60" s="6" t="str">
        <f t="shared" ref="AW60" si="112">IF(AV60*14=0,"",AV60*14)</f>
        <v/>
      </c>
      <c r="AX60" s="56"/>
      <c r="AY60" s="56"/>
      <c r="AZ60" s="7">
        <f t="shared" ref="AZ60" si="113">IF(D60+J60+P60+V60+AB60+AH60+AN60+AT60=0,"",D60+J60+P60+V60+AB60+AH60+AN60+AT60)</f>
        <v>2</v>
      </c>
      <c r="BA60" s="6">
        <f t="shared" ref="BA60" si="114">IF((D60+J60+P60+V60+AB60+AH60+AN60+AT60)*14=0,"",(D60+J60+P60+V60+AB60+AH60+AN60+AT60)*14)</f>
        <v>28</v>
      </c>
      <c r="BB60" s="8">
        <f t="shared" ref="BB60" si="115">IF(F60+L60+R60+X60+AD60+AJ60+AP60+AV60=0,"",F60+L60+R60+X60+AD60+AJ60+AP60+AV60)</f>
        <v>2</v>
      </c>
      <c r="BC60" s="6">
        <f t="shared" ref="BC60" si="116">IF((L60+F60+R60+X60+AD60+AJ60+AP60+AV60)*14=0,"",(L60+F60+R60+X60+AD60+AJ60+AP60+AV60)*14)</f>
        <v>28</v>
      </c>
      <c r="BD60" s="62">
        <v>2</v>
      </c>
      <c r="BE60" s="9">
        <f t="shared" ref="BE60" si="117">IF(D60+F60+L60+J60+P60+R60+V60+X60+AB60+AD60+AH60+AJ60+AN60+AP60+AT60+AV60=0,"",D60+F60+L60+J60+P60+R60+V60+X60+AB60+AD60+AH60+AJ60+AN60+AP60+AT60+AV60)</f>
        <v>4</v>
      </c>
      <c r="BF60" s="300" t="s">
        <v>286</v>
      </c>
      <c r="BG60" s="246" t="s">
        <v>285</v>
      </c>
    </row>
    <row r="61" spans="1:59" s="96" customFormat="1" ht="15.75" customHeight="1" x14ac:dyDescent="0.3">
      <c r="A61" s="54" t="s">
        <v>479</v>
      </c>
      <c r="B61" s="53" t="s">
        <v>15</v>
      </c>
      <c r="C61" s="52" t="s">
        <v>480</v>
      </c>
      <c r="D61" s="103"/>
      <c r="E61" s="6" t="str">
        <f t="shared" ref="E61:E69" si="118">IF(D61*14=0,"",D61*14)</f>
        <v/>
      </c>
      <c r="F61" s="103"/>
      <c r="G61" s="6" t="str">
        <f t="shared" si="54"/>
        <v/>
      </c>
      <c r="H61" s="103"/>
      <c r="I61" s="104"/>
      <c r="J61" s="57"/>
      <c r="K61" s="6" t="str">
        <f t="shared" si="1"/>
        <v/>
      </c>
      <c r="L61" s="56"/>
      <c r="M61" s="6" t="str">
        <f t="shared" si="2"/>
        <v/>
      </c>
      <c r="N61" s="56"/>
      <c r="O61" s="60"/>
      <c r="P61" s="303">
        <v>2</v>
      </c>
      <c r="Q61" s="6">
        <f t="shared" si="3"/>
        <v>28</v>
      </c>
      <c r="R61" s="303">
        <v>2</v>
      </c>
      <c r="S61" s="6">
        <f t="shared" si="4"/>
        <v>28</v>
      </c>
      <c r="T61" s="303">
        <v>2</v>
      </c>
      <c r="U61" s="304" t="s">
        <v>114</v>
      </c>
      <c r="V61" s="328"/>
      <c r="W61" s="6" t="str">
        <f t="shared" si="103"/>
        <v/>
      </c>
      <c r="X61" s="303"/>
      <c r="Y61" s="6" t="str">
        <f t="shared" si="104"/>
        <v/>
      </c>
      <c r="Z61" s="303"/>
      <c r="AA61" s="329"/>
      <c r="AB61" s="303"/>
      <c r="AC61" s="6" t="str">
        <f t="shared" si="105"/>
        <v/>
      </c>
      <c r="AD61" s="303"/>
      <c r="AE61" s="6" t="str">
        <f t="shared" si="106"/>
        <v/>
      </c>
      <c r="AF61" s="303"/>
      <c r="AG61" s="304"/>
      <c r="AH61" s="57"/>
      <c r="AI61" s="6" t="str">
        <f t="shared" si="9"/>
        <v/>
      </c>
      <c r="AJ61" s="56"/>
      <c r="AK61" s="6" t="str">
        <f t="shared" si="98"/>
        <v/>
      </c>
      <c r="AL61" s="56"/>
      <c r="AM61" s="60"/>
      <c r="AN61" s="57"/>
      <c r="AO61" s="6" t="str">
        <f t="shared" si="11"/>
        <v/>
      </c>
      <c r="AP61" s="58"/>
      <c r="AQ61" s="6" t="str">
        <f t="shared" ref="AQ61:AQ63" si="119">IF(AP61*14=0,"",AP61*14)</f>
        <v/>
      </c>
      <c r="AR61" s="58"/>
      <c r="AS61" s="61"/>
      <c r="AT61" s="56"/>
      <c r="AU61" s="6" t="str">
        <f t="shared" si="13"/>
        <v/>
      </c>
      <c r="AV61" s="56"/>
      <c r="AW61" s="6" t="str">
        <f t="shared" si="14"/>
        <v/>
      </c>
      <c r="AX61" s="56"/>
      <c r="AY61" s="56"/>
      <c r="AZ61" s="7">
        <f t="shared" si="99"/>
        <v>2</v>
      </c>
      <c r="BA61" s="6">
        <f t="shared" si="100"/>
        <v>28</v>
      </c>
      <c r="BB61" s="8">
        <f t="shared" si="79"/>
        <v>2</v>
      </c>
      <c r="BC61" s="6">
        <f t="shared" ref="BC61:BC63" si="120">IF((L61+F61+R61+X61+AD61+AJ61+AP61+AV61)*14=0,"",(L61+F61+R61+X61+AD61+AJ61+AP61+AV61)*14)</f>
        <v>28</v>
      </c>
      <c r="BD61" s="62">
        <v>2</v>
      </c>
      <c r="BE61" s="9">
        <f t="shared" si="91"/>
        <v>4</v>
      </c>
      <c r="BF61" s="300" t="s">
        <v>286</v>
      </c>
      <c r="BG61" s="246" t="s">
        <v>285</v>
      </c>
    </row>
    <row r="62" spans="1:59" s="96" customFormat="1" ht="15.75" customHeight="1" x14ac:dyDescent="0.3">
      <c r="A62" s="54" t="s">
        <v>483</v>
      </c>
      <c r="B62" s="53" t="s">
        <v>15</v>
      </c>
      <c r="C62" s="52" t="s">
        <v>481</v>
      </c>
      <c r="D62" s="103"/>
      <c r="E62" s="6" t="str">
        <f t="shared" si="118"/>
        <v/>
      </c>
      <c r="F62" s="103"/>
      <c r="G62" s="6" t="str">
        <f t="shared" si="54"/>
        <v/>
      </c>
      <c r="H62" s="103"/>
      <c r="I62" s="104"/>
      <c r="J62" s="57"/>
      <c r="K62" s="6" t="str">
        <f t="shared" si="1"/>
        <v/>
      </c>
      <c r="L62" s="56"/>
      <c r="M62" s="6" t="str">
        <f t="shared" si="2"/>
        <v/>
      </c>
      <c r="N62" s="56"/>
      <c r="O62" s="60"/>
      <c r="P62" s="303"/>
      <c r="Q62" s="6" t="str">
        <f t="shared" si="3"/>
        <v/>
      </c>
      <c r="R62" s="303"/>
      <c r="S62" s="6" t="str">
        <f t="shared" si="4"/>
        <v/>
      </c>
      <c r="T62" s="303"/>
      <c r="U62" s="304"/>
      <c r="V62" s="328">
        <v>2</v>
      </c>
      <c r="W62" s="6">
        <f t="shared" si="103"/>
        <v>28</v>
      </c>
      <c r="X62" s="303">
        <v>2</v>
      </c>
      <c r="Y62" s="6">
        <f t="shared" si="104"/>
        <v>28</v>
      </c>
      <c r="Z62" s="303">
        <v>2</v>
      </c>
      <c r="AA62" s="329" t="s">
        <v>114</v>
      </c>
      <c r="AB62" s="303"/>
      <c r="AC62" s="6" t="str">
        <f t="shared" si="105"/>
        <v/>
      </c>
      <c r="AD62" s="303"/>
      <c r="AE62" s="6" t="str">
        <f t="shared" si="106"/>
        <v/>
      </c>
      <c r="AF62" s="303"/>
      <c r="AG62" s="304"/>
      <c r="AH62" s="57"/>
      <c r="AI62" s="6" t="str">
        <f t="shared" si="9"/>
        <v/>
      </c>
      <c r="AJ62" s="56"/>
      <c r="AK62" s="6" t="str">
        <f t="shared" si="98"/>
        <v/>
      </c>
      <c r="AL62" s="56"/>
      <c r="AM62" s="60"/>
      <c r="AN62" s="57"/>
      <c r="AO62" s="6" t="str">
        <f t="shared" si="11"/>
        <v/>
      </c>
      <c r="AP62" s="58"/>
      <c r="AQ62" s="6" t="str">
        <f t="shared" si="119"/>
        <v/>
      </c>
      <c r="AR62" s="58"/>
      <c r="AS62" s="61"/>
      <c r="AT62" s="56"/>
      <c r="AU62" s="6" t="str">
        <f t="shared" si="13"/>
        <v/>
      </c>
      <c r="AV62" s="56"/>
      <c r="AW62" s="6" t="str">
        <f t="shared" si="14"/>
        <v/>
      </c>
      <c r="AX62" s="56"/>
      <c r="AY62" s="56"/>
      <c r="AZ62" s="7">
        <f t="shared" si="99"/>
        <v>2</v>
      </c>
      <c r="BA62" s="6">
        <f t="shared" si="100"/>
        <v>28</v>
      </c>
      <c r="BB62" s="8">
        <f t="shared" si="79"/>
        <v>2</v>
      </c>
      <c r="BC62" s="6">
        <f t="shared" si="120"/>
        <v>28</v>
      </c>
      <c r="BD62" s="62">
        <v>2</v>
      </c>
      <c r="BE62" s="9">
        <f t="shared" si="91"/>
        <v>4</v>
      </c>
      <c r="BF62" s="300" t="s">
        <v>286</v>
      </c>
      <c r="BG62" s="246" t="s">
        <v>285</v>
      </c>
    </row>
    <row r="63" spans="1:59" s="96" customFormat="1" ht="15.75" customHeight="1" x14ac:dyDescent="0.3">
      <c r="A63" s="54" t="s">
        <v>484</v>
      </c>
      <c r="B63" s="53" t="s">
        <v>15</v>
      </c>
      <c r="C63" s="52" t="s">
        <v>482</v>
      </c>
      <c r="D63" s="103"/>
      <c r="E63" s="6" t="str">
        <f t="shared" si="118"/>
        <v/>
      </c>
      <c r="F63" s="103"/>
      <c r="G63" s="6" t="str">
        <f t="shared" si="54"/>
        <v/>
      </c>
      <c r="H63" s="103"/>
      <c r="I63" s="104"/>
      <c r="J63" s="57"/>
      <c r="K63" s="6" t="str">
        <f t="shared" si="1"/>
        <v/>
      </c>
      <c r="L63" s="56"/>
      <c r="M63" s="6" t="str">
        <f t="shared" si="2"/>
        <v/>
      </c>
      <c r="N63" s="56"/>
      <c r="O63" s="60"/>
      <c r="P63" s="303"/>
      <c r="Q63" s="6" t="str">
        <f t="shared" si="3"/>
        <v/>
      </c>
      <c r="R63" s="303"/>
      <c r="S63" s="6" t="str">
        <f t="shared" si="4"/>
        <v/>
      </c>
      <c r="T63" s="303"/>
      <c r="U63" s="304"/>
      <c r="V63" s="328"/>
      <c r="W63" s="6" t="str">
        <f t="shared" si="103"/>
        <v/>
      </c>
      <c r="X63" s="303"/>
      <c r="Y63" s="6" t="str">
        <f t="shared" si="104"/>
        <v/>
      </c>
      <c r="Z63" s="303"/>
      <c r="AA63" s="329"/>
      <c r="AB63" s="303">
        <v>1</v>
      </c>
      <c r="AC63" s="6">
        <f t="shared" si="105"/>
        <v>14</v>
      </c>
      <c r="AD63" s="303">
        <v>1</v>
      </c>
      <c r="AE63" s="6">
        <f t="shared" si="106"/>
        <v>14</v>
      </c>
      <c r="AF63" s="303">
        <v>2</v>
      </c>
      <c r="AG63" s="304" t="s">
        <v>114</v>
      </c>
      <c r="AH63" s="57"/>
      <c r="AI63" s="6" t="str">
        <f t="shared" si="9"/>
        <v/>
      </c>
      <c r="AJ63" s="56"/>
      <c r="AK63" s="6" t="str">
        <f t="shared" si="98"/>
        <v/>
      </c>
      <c r="AL63" s="56"/>
      <c r="AM63" s="60"/>
      <c r="AN63" s="57"/>
      <c r="AO63" s="6" t="str">
        <f t="shared" si="11"/>
        <v/>
      </c>
      <c r="AP63" s="58"/>
      <c r="AQ63" s="6" t="str">
        <f t="shared" si="119"/>
        <v/>
      </c>
      <c r="AR63" s="58"/>
      <c r="AS63" s="61"/>
      <c r="AT63" s="56"/>
      <c r="AU63" s="6" t="str">
        <f t="shared" si="13"/>
        <v/>
      </c>
      <c r="AV63" s="56"/>
      <c r="AW63" s="6" t="str">
        <f t="shared" si="14"/>
        <v/>
      </c>
      <c r="AX63" s="56"/>
      <c r="AY63" s="56"/>
      <c r="AZ63" s="7">
        <f t="shared" si="99"/>
        <v>1</v>
      </c>
      <c r="BA63" s="6">
        <f t="shared" si="100"/>
        <v>14</v>
      </c>
      <c r="BB63" s="8">
        <f t="shared" si="79"/>
        <v>1</v>
      </c>
      <c r="BC63" s="6">
        <f t="shared" si="120"/>
        <v>14</v>
      </c>
      <c r="BD63" s="62">
        <v>2</v>
      </c>
      <c r="BE63" s="9">
        <f t="shared" si="91"/>
        <v>2</v>
      </c>
      <c r="BF63" s="300" t="s">
        <v>286</v>
      </c>
      <c r="BG63" s="246" t="s">
        <v>285</v>
      </c>
    </row>
    <row r="64" spans="1:59" ht="15.75" customHeight="1" x14ac:dyDescent="0.3">
      <c r="A64" s="50"/>
      <c r="B64" s="53" t="s">
        <v>31</v>
      </c>
      <c r="C64" s="55" t="s">
        <v>28</v>
      </c>
      <c r="D64" s="103"/>
      <c r="E64" s="6" t="str">
        <f t="shared" si="118"/>
        <v/>
      </c>
      <c r="F64" s="103"/>
      <c r="G64" s="6" t="str">
        <f t="shared" si="54"/>
        <v/>
      </c>
      <c r="H64" s="103"/>
      <c r="I64" s="104"/>
      <c r="J64" s="57"/>
      <c r="K64" s="6" t="str">
        <f t="shared" si="1"/>
        <v/>
      </c>
      <c r="L64" s="56"/>
      <c r="M64" s="6" t="str">
        <f t="shared" si="2"/>
        <v/>
      </c>
      <c r="N64" s="56"/>
      <c r="O64" s="60"/>
      <c r="P64" s="56"/>
      <c r="Q64" s="6" t="str">
        <f t="shared" si="3"/>
        <v/>
      </c>
      <c r="R64" s="56"/>
      <c r="S64" s="6" t="str">
        <f t="shared" si="4"/>
        <v/>
      </c>
      <c r="T64" s="56"/>
      <c r="U64" s="59"/>
      <c r="V64" s="57"/>
      <c r="W64" s="6" t="str">
        <f t="shared" si="103"/>
        <v/>
      </c>
      <c r="X64" s="56"/>
      <c r="Y64" s="6" t="str">
        <f t="shared" si="104"/>
        <v/>
      </c>
      <c r="Z64" s="56"/>
      <c r="AA64" s="60"/>
      <c r="AB64" s="103">
        <v>1</v>
      </c>
      <c r="AC64" s="6">
        <f t="shared" si="105"/>
        <v>14</v>
      </c>
      <c r="AD64" s="103">
        <v>1</v>
      </c>
      <c r="AE64" s="6">
        <f t="shared" si="106"/>
        <v>14</v>
      </c>
      <c r="AF64" s="103">
        <v>2</v>
      </c>
      <c r="AG64" s="104" t="s">
        <v>79</v>
      </c>
      <c r="AH64" s="57"/>
      <c r="AI64" s="6" t="str">
        <f t="shared" si="9"/>
        <v/>
      </c>
      <c r="AJ64" s="56"/>
      <c r="AK64" s="6" t="str">
        <f t="shared" ref="AK64:AK65" si="121">IF(AJ64*14=0,"",AJ64*14)</f>
        <v/>
      </c>
      <c r="AL64" s="56"/>
      <c r="AM64" s="60"/>
      <c r="AN64" s="57"/>
      <c r="AO64" s="6" t="str">
        <f t="shared" si="11"/>
        <v/>
      </c>
      <c r="AP64" s="58"/>
      <c r="AQ64" s="6" t="str">
        <f t="shared" ref="AQ64:AQ69" si="122">IF(AP64*14=0,"",AP64*14)</f>
        <v/>
      </c>
      <c r="AR64" s="58"/>
      <c r="AS64" s="61"/>
      <c r="AT64" s="56"/>
      <c r="AU64" s="6" t="str">
        <f t="shared" si="13"/>
        <v/>
      </c>
      <c r="AV64" s="56"/>
      <c r="AW64" s="6" t="str">
        <f t="shared" si="14"/>
        <v/>
      </c>
      <c r="AX64" s="56"/>
      <c r="AY64" s="56"/>
      <c r="AZ64" s="7">
        <f t="shared" si="78"/>
        <v>1</v>
      </c>
      <c r="BA64" s="6">
        <f t="shared" ref="BA64:BA69" si="123">IF((D64+J64+P64+V64+AB64+AH64+AN64+AT64)*14=0,"",(D64+J64+P64+V64+AB64+AH64+AN64+AT64)*14)</f>
        <v>14</v>
      </c>
      <c r="BB64" s="8">
        <f t="shared" si="79"/>
        <v>1</v>
      </c>
      <c r="BC64" s="6">
        <f t="shared" ref="BC64:BC69" si="124">IF((L64+F64+R64+X64+AD64+AJ64+AP64+AV64)*14=0,"",(L64+F64+R64+X64+AD64+AJ64+AP64+AV64)*14)</f>
        <v>14</v>
      </c>
      <c r="BD64" s="8">
        <f t="shared" ref="BD64:BD69" si="125">IF(N64+H64+T64+Z64+AF64+AL64+AR64+AX64=0,"",N64+H64+T64+Z64+AF64+AL64+AR64+AX64)</f>
        <v>2</v>
      </c>
      <c r="BE64" s="9">
        <f t="shared" si="91"/>
        <v>2</v>
      </c>
      <c r="BF64" s="300"/>
      <c r="BG64" s="246"/>
    </row>
    <row r="65" spans="1:59" ht="15.75" customHeight="1" x14ac:dyDescent="0.3">
      <c r="A65" s="50"/>
      <c r="B65" s="53" t="s">
        <v>31</v>
      </c>
      <c r="C65" s="55" t="s">
        <v>29</v>
      </c>
      <c r="D65" s="103"/>
      <c r="E65" s="6" t="str">
        <f t="shared" si="118"/>
        <v/>
      </c>
      <c r="F65" s="103"/>
      <c r="G65" s="6" t="str">
        <f t="shared" si="54"/>
        <v/>
      </c>
      <c r="H65" s="103"/>
      <c r="I65" s="104"/>
      <c r="J65" s="57"/>
      <c r="K65" s="6" t="str">
        <f t="shared" si="1"/>
        <v/>
      </c>
      <c r="L65" s="56"/>
      <c r="M65" s="6" t="str">
        <f t="shared" si="2"/>
        <v/>
      </c>
      <c r="N65" s="56"/>
      <c r="O65" s="60"/>
      <c r="P65" s="56"/>
      <c r="Q65" s="6" t="str">
        <f t="shared" si="3"/>
        <v/>
      </c>
      <c r="R65" s="56"/>
      <c r="S65" s="6" t="str">
        <f t="shared" si="4"/>
        <v/>
      </c>
      <c r="T65" s="56"/>
      <c r="U65" s="59"/>
      <c r="V65" s="57"/>
      <c r="W65" s="6" t="str">
        <f t="shared" si="103"/>
        <v/>
      </c>
      <c r="X65" s="56"/>
      <c r="Y65" s="6" t="str">
        <f t="shared" si="104"/>
        <v/>
      </c>
      <c r="Z65" s="56"/>
      <c r="AA65" s="60"/>
      <c r="AB65" s="56"/>
      <c r="AC65" s="6" t="str">
        <f t="shared" si="105"/>
        <v/>
      </c>
      <c r="AD65" s="56"/>
      <c r="AE65" s="6" t="str">
        <f t="shared" si="106"/>
        <v/>
      </c>
      <c r="AF65" s="56"/>
      <c r="AG65" s="59"/>
      <c r="AH65" s="57">
        <v>1</v>
      </c>
      <c r="AI65" s="6">
        <f t="shared" ref="AI65" si="126">IF(AH65*14=0,"",AH65*14)</f>
        <v>14</v>
      </c>
      <c r="AJ65" s="103">
        <v>1</v>
      </c>
      <c r="AK65" s="6">
        <f t="shared" si="121"/>
        <v>14</v>
      </c>
      <c r="AL65" s="103">
        <v>2</v>
      </c>
      <c r="AM65" s="104" t="s">
        <v>79</v>
      </c>
      <c r="AN65" s="57"/>
      <c r="AO65" s="6" t="str">
        <f t="shared" si="11"/>
        <v/>
      </c>
      <c r="AP65" s="58"/>
      <c r="AQ65" s="6" t="str">
        <f t="shared" ref="AQ65:AQ66" si="127">IF(AP65*14=0,"",AP65*14)</f>
        <v/>
      </c>
      <c r="AR65" s="58"/>
      <c r="AS65" s="61"/>
      <c r="AT65" s="56"/>
      <c r="AU65" s="6" t="str">
        <f t="shared" si="13"/>
        <v/>
      </c>
      <c r="AV65" s="56"/>
      <c r="AW65" s="6" t="str">
        <f t="shared" si="14"/>
        <v/>
      </c>
      <c r="AX65" s="56"/>
      <c r="AY65" s="56"/>
      <c r="AZ65" s="7">
        <f t="shared" si="78"/>
        <v>1</v>
      </c>
      <c r="BA65" s="6">
        <f t="shared" si="123"/>
        <v>14</v>
      </c>
      <c r="BB65" s="8">
        <f t="shared" si="79"/>
        <v>1</v>
      </c>
      <c r="BC65" s="6">
        <f t="shared" si="124"/>
        <v>14</v>
      </c>
      <c r="BD65" s="8">
        <f t="shared" si="125"/>
        <v>2</v>
      </c>
      <c r="BE65" s="9">
        <f t="shared" si="91"/>
        <v>2</v>
      </c>
      <c r="BF65" s="300"/>
      <c r="BG65" s="246"/>
    </row>
    <row r="66" spans="1:59" ht="15.75" customHeight="1" x14ac:dyDescent="0.3">
      <c r="A66" s="50"/>
      <c r="B66" s="53" t="s">
        <v>31</v>
      </c>
      <c r="C66" s="55" t="s">
        <v>30</v>
      </c>
      <c r="D66" s="103"/>
      <c r="E66" s="6" t="str">
        <f t="shared" si="118"/>
        <v/>
      </c>
      <c r="F66" s="103"/>
      <c r="G66" s="6" t="str">
        <f t="shared" si="54"/>
        <v/>
      </c>
      <c r="H66" s="103"/>
      <c r="I66" s="104"/>
      <c r="J66" s="57"/>
      <c r="K66" s="6" t="str">
        <f t="shared" si="1"/>
        <v/>
      </c>
      <c r="L66" s="56"/>
      <c r="M66" s="6" t="str">
        <f t="shared" si="2"/>
        <v/>
      </c>
      <c r="N66" s="56"/>
      <c r="O66" s="60"/>
      <c r="P66" s="56"/>
      <c r="Q66" s="6" t="str">
        <f t="shared" si="3"/>
        <v/>
      </c>
      <c r="R66" s="56"/>
      <c r="S66" s="6" t="str">
        <f t="shared" si="4"/>
        <v/>
      </c>
      <c r="T66" s="56"/>
      <c r="U66" s="59"/>
      <c r="V66" s="57"/>
      <c r="W66" s="6" t="str">
        <f t="shared" si="5"/>
        <v/>
      </c>
      <c r="X66" s="56"/>
      <c r="Y66" s="6" t="str">
        <f t="shared" si="6"/>
        <v/>
      </c>
      <c r="Z66" s="56"/>
      <c r="AA66" s="60"/>
      <c r="AB66" s="56"/>
      <c r="AC66" s="6" t="str">
        <f t="shared" ref="AC66:AC69" si="128">IF(AB66*14=0,"",AB66*14)</f>
        <v/>
      </c>
      <c r="AD66" s="56"/>
      <c r="AE66" s="6" t="str">
        <f t="shared" ref="AE66:AE69" si="129">IF(AD66*14=0,"",AD66*14)</f>
        <v/>
      </c>
      <c r="AF66" s="56"/>
      <c r="AG66" s="59"/>
      <c r="AH66" s="57">
        <v>1</v>
      </c>
      <c r="AI66" s="6">
        <f t="shared" ref="AI66:AI69" si="130">IF(AH66*14=0,"",AH66*14)</f>
        <v>14</v>
      </c>
      <c r="AJ66" s="103">
        <v>1</v>
      </c>
      <c r="AK66" s="6">
        <f t="shared" ref="AK66:AK69" si="131">IF(AJ66*14=0,"",AJ66*14)</f>
        <v>14</v>
      </c>
      <c r="AL66" s="103">
        <v>2</v>
      </c>
      <c r="AM66" s="104" t="s">
        <v>79</v>
      </c>
      <c r="AN66" s="57"/>
      <c r="AO66" s="6" t="str">
        <f t="shared" si="11"/>
        <v/>
      </c>
      <c r="AP66" s="58"/>
      <c r="AQ66" s="6" t="str">
        <f t="shared" si="127"/>
        <v/>
      </c>
      <c r="AR66" s="58"/>
      <c r="AS66" s="61"/>
      <c r="AT66" s="56"/>
      <c r="AU66" s="6" t="str">
        <f t="shared" si="13"/>
        <v/>
      </c>
      <c r="AV66" s="56"/>
      <c r="AW66" s="6" t="str">
        <f t="shared" si="14"/>
        <v/>
      </c>
      <c r="AX66" s="56"/>
      <c r="AY66" s="56"/>
      <c r="AZ66" s="7">
        <f t="shared" si="78"/>
        <v>1</v>
      </c>
      <c r="BA66" s="6">
        <f t="shared" si="123"/>
        <v>14</v>
      </c>
      <c r="BB66" s="8">
        <f t="shared" si="79"/>
        <v>1</v>
      </c>
      <c r="BC66" s="6">
        <f t="shared" si="124"/>
        <v>14</v>
      </c>
      <c r="BD66" s="8">
        <f t="shared" si="125"/>
        <v>2</v>
      </c>
      <c r="BE66" s="9">
        <f t="shared" si="91"/>
        <v>2</v>
      </c>
      <c r="BF66" s="300"/>
      <c r="BG66" s="246"/>
    </row>
    <row r="67" spans="1:59" ht="15.75" customHeight="1" x14ac:dyDescent="0.3">
      <c r="A67" s="50"/>
      <c r="B67" s="53" t="s">
        <v>31</v>
      </c>
      <c r="C67" s="55" t="s">
        <v>141</v>
      </c>
      <c r="D67" s="103"/>
      <c r="E67" s="6" t="str">
        <f t="shared" si="118"/>
        <v/>
      </c>
      <c r="F67" s="103"/>
      <c r="G67" s="6" t="str">
        <f t="shared" si="54"/>
        <v/>
      </c>
      <c r="H67" s="103"/>
      <c r="I67" s="104"/>
      <c r="J67" s="57"/>
      <c r="K67" s="6" t="str">
        <f t="shared" si="1"/>
        <v/>
      </c>
      <c r="L67" s="56"/>
      <c r="M67" s="6" t="str">
        <f t="shared" si="2"/>
        <v/>
      </c>
      <c r="N67" s="56"/>
      <c r="O67" s="60"/>
      <c r="P67" s="56"/>
      <c r="Q67" s="6" t="str">
        <f t="shared" si="3"/>
        <v/>
      </c>
      <c r="R67" s="56"/>
      <c r="S67" s="6" t="str">
        <f t="shared" si="4"/>
        <v/>
      </c>
      <c r="T67" s="56"/>
      <c r="U67" s="59"/>
      <c r="V67" s="57"/>
      <c r="W67" s="6" t="str">
        <f t="shared" si="5"/>
        <v/>
      </c>
      <c r="X67" s="56"/>
      <c r="Y67" s="6" t="str">
        <f t="shared" si="6"/>
        <v/>
      </c>
      <c r="Z67" s="56"/>
      <c r="AA67" s="60"/>
      <c r="AB67" s="56"/>
      <c r="AC67" s="6" t="str">
        <f t="shared" si="128"/>
        <v/>
      </c>
      <c r="AD67" s="56"/>
      <c r="AE67" s="6" t="str">
        <f t="shared" si="129"/>
        <v/>
      </c>
      <c r="AF67" s="56"/>
      <c r="AG67" s="59"/>
      <c r="AH67" s="57"/>
      <c r="AI67" s="6" t="str">
        <f t="shared" si="130"/>
        <v/>
      </c>
      <c r="AJ67" s="56"/>
      <c r="AK67" s="6" t="str">
        <f t="shared" si="131"/>
        <v/>
      </c>
      <c r="AL67" s="56"/>
      <c r="AM67" s="60"/>
      <c r="AN67" s="103">
        <v>1</v>
      </c>
      <c r="AO67" s="6">
        <f t="shared" ref="AO67:AO68" si="132">IF(AN67*14=0,"",AN67*14)</f>
        <v>14</v>
      </c>
      <c r="AP67" s="103">
        <v>1</v>
      </c>
      <c r="AQ67" s="6">
        <f t="shared" ref="AQ67:AQ68" si="133">IF(AP67*14=0,"",AP67*14)</f>
        <v>14</v>
      </c>
      <c r="AR67" s="103">
        <v>2</v>
      </c>
      <c r="AS67" s="61" t="s">
        <v>79</v>
      </c>
      <c r="AT67" s="56"/>
      <c r="AU67" s="6" t="str">
        <f t="shared" si="13"/>
        <v/>
      </c>
      <c r="AV67" s="56"/>
      <c r="AW67" s="6" t="str">
        <f t="shared" si="14"/>
        <v/>
      </c>
      <c r="AX67" s="56"/>
      <c r="AY67" s="56"/>
      <c r="AZ67" s="7">
        <f t="shared" ref="AZ67" si="134">IF(D67+J67+P67+V67+AB67+AH67+AN67+AT67=0,"",D67+J67+P67+V67+AB67+AH67+AN67+AT67)</f>
        <v>1</v>
      </c>
      <c r="BA67" s="6">
        <f t="shared" ref="BA67" si="135">IF((D67+J67+P67+V67+AB67+AH67+AN67+AT67)*14=0,"",(D67+J67+P67+V67+AB67+AH67+AN67+AT67)*14)</f>
        <v>14</v>
      </c>
      <c r="BB67" s="8">
        <f t="shared" ref="BB67" si="136">IF(F67+L67+R67+X67+AD67+AJ67+AP67+AV67=0,"",F67+L67+R67+X67+AD67+AJ67+AP67+AV67)</f>
        <v>1</v>
      </c>
      <c r="BC67" s="6">
        <f t="shared" ref="BC67" si="137">IF((L67+F67+R67+X67+AD67+AJ67+AP67+AV67)*14=0,"",(L67+F67+R67+X67+AD67+AJ67+AP67+AV67)*14)</f>
        <v>14</v>
      </c>
      <c r="BD67" s="8">
        <f t="shared" ref="BD67" si="138">IF(N67+H67+T67+Z67+AF67+AL67+AR67+AX67=0,"",N67+H67+T67+Z67+AF67+AL67+AR67+AX67)</f>
        <v>2</v>
      </c>
      <c r="BE67" s="9">
        <f t="shared" ref="BE67" si="139">IF(D67+F67+L67+J67+P67+R67+V67+X67+AB67+AD67+AH67+AJ67+AN67+AP67+AT67+AV67=0,"",D67+F67+L67+J67+P67+R67+V67+X67+AB67+AD67+AH67+AJ67+AN67+AP67+AT67+AV67)</f>
        <v>2</v>
      </c>
      <c r="BF67" s="300"/>
      <c r="BG67" s="246"/>
    </row>
    <row r="68" spans="1:59" ht="15.75" customHeight="1" x14ac:dyDescent="0.3">
      <c r="A68" s="50"/>
      <c r="B68" s="53" t="s">
        <v>31</v>
      </c>
      <c r="C68" s="55" t="s">
        <v>142</v>
      </c>
      <c r="D68" s="103"/>
      <c r="E68" s="6" t="str">
        <f t="shared" si="118"/>
        <v/>
      </c>
      <c r="F68" s="103"/>
      <c r="G68" s="6" t="str">
        <f t="shared" si="54"/>
        <v/>
      </c>
      <c r="H68" s="103"/>
      <c r="I68" s="104"/>
      <c r="J68" s="57"/>
      <c r="K68" s="6" t="str">
        <f t="shared" si="1"/>
        <v/>
      </c>
      <c r="L68" s="56"/>
      <c r="M68" s="6" t="str">
        <f t="shared" si="2"/>
        <v/>
      </c>
      <c r="N68" s="56"/>
      <c r="O68" s="60"/>
      <c r="P68" s="56"/>
      <c r="Q68" s="6" t="str">
        <f t="shared" si="3"/>
        <v/>
      </c>
      <c r="R68" s="56"/>
      <c r="S68" s="6" t="str">
        <f t="shared" si="4"/>
        <v/>
      </c>
      <c r="T68" s="56"/>
      <c r="U68" s="59"/>
      <c r="V68" s="57"/>
      <c r="W68" s="6" t="str">
        <f t="shared" si="5"/>
        <v/>
      </c>
      <c r="X68" s="56"/>
      <c r="Y68" s="6" t="str">
        <f t="shared" si="6"/>
        <v/>
      </c>
      <c r="Z68" s="56"/>
      <c r="AA68" s="60"/>
      <c r="AB68" s="56"/>
      <c r="AC68" s="6" t="str">
        <f t="shared" si="128"/>
        <v/>
      </c>
      <c r="AD68" s="56"/>
      <c r="AE68" s="6" t="str">
        <f t="shared" si="129"/>
        <v/>
      </c>
      <c r="AF68" s="56"/>
      <c r="AG68" s="59"/>
      <c r="AH68" s="57"/>
      <c r="AI68" s="6" t="str">
        <f t="shared" si="130"/>
        <v/>
      </c>
      <c r="AJ68" s="56"/>
      <c r="AK68" s="6" t="str">
        <f t="shared" si="131"/>
        <v/>
      </c>
      <c r="AL68" s="56"/>
      <c r="AM68" s="60"/>
      <c r="AN68" s="103">
        <v>1</v>
      </c>
      <c r="AO68" s="6">
        <f t="shared" si="132"/>
        <v>14</v>
      </c>
      <c r="AP68" s="103">
        <v>1</v>
      </c>
      <c r="AQ68" s="6">
        <f t="shared" si="133"/>
        <v>14</v>
      </c>
      <c r="AR68" s="103">
        <v>2</v>
      </c>
      <c r="AS68" s="61" t="s">
        <v>79</v>
      </c>
      <c r="AT68" s="56"/>
      <c r="AU68" s="6" t="str">
        <f t="shared" si="13"/>
        <v/>
      </c>
      <c r="AV68" s="56"/>
      <c r="AW68" s="6" t="str">
        <f t="shared" si="14"/>
        <v/>
      </c>
      <c r="AX68" s="56"/>
      <c r="AY68" s="56"/>
      <c r="AZ68" s="7">
        <f t="shared" ref="AZ68" si="140">IF(D68+J68+P68+V68+AB68+AH68+AN68+AT68=0,"",D68+J68+P68+V68+AB68+AH68+AN68+AT68)</f>
        <v>1</v>
      </c>
      <c r="BA68" s="6">
        <f t="shared" ref="BA68" si="141">IF((D68+J68+P68+V68+AB68+AH68+AN68+AT68)*14=0,"",(D68+J68+P68+V68+AB68+AH68+AN68+AT68)*14)</f>
        <v>14</v>
      </c>
      <c r="BB68" s="8">
        <f t="shared" ref="BB68" si="142">IF(F68+L68+R68+X68+AD68+AJ68+AP68+AV68=0,"",F68+L68+R68+X68+AD68+AJ68+AP68+AV68)</f>
        <v>1</v>
      </c>
      <c r="BC68" s="6">
        <f t="shared" ref="BC68" si="143">IF((L68+F68+R68+X68+AD68+AJ68+AP68+AV68)*14=0,"",(L68+F68+R68+X68+AD68+AJ68+AP68+AV68)*14)</f>
        <v>14</v>
      </c>
      <c r="BD68" s="8">
        <f t="shared" ref="BD68" si="144">IF(N68+H68+T68+Z68+AF68+AL68+AR68+AX68=0,"",N68+H68+T68+Z68+AF68+AL68+AR68+AX68)</f>
        <v>2</v>
      </c>
      <c r="BE68" s="9">
        <f t="shared" ref="BE68" si="145">IF(D68+F68+L68+J68+P68+R68+V68+X68+AB68+AD68+AH68+AJ68+AN68+AP68+AT68+AV68=0,"",D68+F68+L68+J68+P68+R68+V68+X68+AB68+AD68+AH68+AJ68+AN68+AP68+AT68+AV68)</f>
        <v>2</v>
      </c>
      <c r="BF68" s="300"/>
      <c r="BG68" s="246"/>
    </row>
    <row r="69" spans="1:59" ht="15.75" customHeight="1" thickBot="1" x14ac:dyDescent="0.35">
      <c r="A69" s="50"/>
      <c r="B69" s="53" t="s">
        <v>31</v>
      </c>
      <c r="C69" s="55" t="s">
        <v>143</v>
      </c>
      <c r="D69" s="103"/>
      <c r="E69" s="6" t="str">
        <f t="shared" si="118"/>
        <v/>
      </c>
      <c r="F69" s="103"/>
      <c r="G69" s="6" t="str">
        <f t="shared" si="54"/>
        <v/>
      </c>
      <c r="H69" s="103"/>
      <c r="I69" s="104"/>
      <c r="J69" s="57"/>
      <c r="K69" s="6" t="str">
        <f t="shared" si="1"/>
        <v/>
      </c>
      <c r="L69" s="56"/>
      <c r="M69" s="6" t="str">
        <f t="shared" si="2"/>
        <v/>
      </c>
      <c r="N69" s="56"/>
      <c r="O69" s="60"/>
      <c r="P69" s="56"/>
      <c r="Q69" s="6" t="str">
        <f t="shared" si="3"/>
        <v/>
      </c>
      <c r="R69" s="56"/>
      <c r="S69" s="6" t="str">
        <f t="shared" si="4"/>
        <v/>
      </c>
      <c r="T69" s="56"/>
      <c r="U69" s="59"/>
      <c r="V69" s="57"/>
      <c r="W69" s="6" t="str">
        <f t="shared" si="5"/>
        <v/>
      </c>
      <c r="X69" s="56"/>
      <c r="Y69" s="6" t="str">
        <f t="shared" si="6"/>
        <v/>
      </c>
      <c r="Z69" s="56"/>
      <c r="AA69" s="60"/>
      <c r="AB69" s="56"/>
      <c r="AC69" s="6" t="str">
        <f t="shared" si="128"/>
        <v/>
      </c>
      <c r="AD69" s="56"/>
      <c r="AE69" s="6" t="str">
        <f t="shared" si="129"/>
        <v/>
      </c>
      <c r="AF69" s="56"/>
      <c r="AG69" s="59"/>
      <c r="AH69" s="57"/>
      <c r="AI69" s="6" t="str">
        <f t="shared" si="130"/>
        <v/>
      </c>
      <c r="AJ69" s="56"/>
      <c r="AK69" s="6" t="str">
        <f t="shared" si="131"/>
        <v/>
      </c>
      <c r="AL69" s="56"/>
      <c r="AM69" s="60"/>
      <c r="AN69" s="57"/>
      <c r="AO69" s="6" t="str">
        <f t="shared" ref="AO69" si="146">IF(AN69*14=0,"",AN69*14)</f>
        <v/>
      </c>
      <c r="AP69" s="58"/>
      <c r="AQ69" s="6" t="str">
        <f t="shared" si="122"/>
        <v/>
      </c>
      <c r="AR69" s="58"/>
      <c r="AS69" s="61"/>
      <c r="AT69" s="103">
        <v>1</v>
      </c>
      <c r="AU69" s="6">
        <f t="shared" ref="AU69" si="147">IF(AT69*14=0,"",AT69*14)</f>
        <v>14</v>
      </c>
      <c r="AV69" s="103">
        <v>1</v>
      </c>
      <c r="AW69" s="6">
        <f t="shared" ref="AW69" si="148">IF(AV69*14=0,"",AV69*14)</f>
        <v>14</v>
      </c>
      <c r="AX69" s="103">
        <v>2</v>
      </c>
      <c r="AY69" s="104" t="s">
        <v>79</v>
      </c>
      <c r="AZ69" s="7">
        <f t="shared" si="78"/>
        <v>1</v>
      </c>
      <c r="BA69" s="6">
        <f t="shared" si="123"/>
        <v>14</v>
      </c>
      <c r="BB69" s="8">
        <f t="shared" si="79"/>
        <v>1</v>
      </c>
      <c r="BC69" s="6">
        <f t="shared" si="124"/>
        <v>14</v>
      </c>
      <c r="BD69" s="8">
        <f t="shared" si="125"/>
        <v>2</v>
      </c>
      <c r="BE69" s="202">
        <f t="shared" si="91"/>
        <v>2</v>
      </c>
      <c r="BF69" s="300"/>
      <c r="BG69" s="246"/>
    </row>
    <row r="70" spans="1:59" s="5" customFormat="1" ht="27" customHeight="1" thickBot="1" x14ac:dyDescent="0.4">
      <c r="A70" s="10"/>
      <c r="B70" s="11"/>
      <c r="C70" s="192" t="s">
        <v>53</v>
      </c>
      <c r="D70" s="72">
        <f>SUM(D10:D69)</f>
        <v>0</v>
      </c>
      <c r="E70" s="72">
        <f>SUM(E10:E69)</f>
        <v>0</v>
      </c>
      <c r="F70" s="72">
        <f>SUM(F10:F69)</f>
        <v>30</v>
      </c>
      <c r="G70" s="72">
        <f>SUM(G10:G69)</f>
        <v>600</v>
      </c>
      <c r="H70" s="72">
        <f>SUM(H10:H69)</f>
        <v>27</v>
      </c>
      <c r="I70" s="195" t="s">
        <v>17</v>
      </c>
      <c r="J70" s="72">
        <f>SUM(J10:J69)</f>
        <v>14</v>
      </c>
      <c r="K70" s="72">
        <f>SUM(K10:K69)</f>
        <v>196</v>
      </c>
      <c r="L70" s="72">
        <f>SUM(L10:L69)</f>
        <v>19</v>
      </c>
      <c r="M70" s="72">
        <f>SUM(M10:M69)</f>
        <v>266</v>
      </c>
      <c r="N70" s="72">
        <f>SUM(N10:N69)</f>
        <v>32</v>
      </c>
      <c r="O70" s="195" t="s">
        <v>17</v>
      </c>
      <c r="P70" s="72">
        <f>SUM(P10:P69)</f>
        <v>13</v>
      </c>
      <c r="Q70" s="72">
        <f>SUM(Q10:Q69)</f>
        <v>182</v>
      </c>
      <c r="R70" s="72">
        <f>SUM(R10:R69)</f>
        <v>20</v>
      </c>
      <c r="S70" s="72">
        <f>SUM(S10:S69)</f>
        <v>290</v>
      </c>
      <c r="T70" s="72">
        <f>SUM(T10:T69)</f>
        <v>30</v>
      </c>
      <c r="U70" s="195" t="s">
        <v>17</v>
      </c>
      <c r="V70" s="72">
        <f>SUM(V10:V69)</f>
        <v>10</v>
      </c>
      <c r="W70" s="72">
        <f>SUM(W10:W69)</f>
        <v>140</v>
      </c>
      <c r="X70" s="72">
        <f>SUM(X10:X69)</f>
        <v>21</v>
      </c>
      <c r="Y70" s="72">
        <f>SUM(Y10:Y69)</f>
        <v>294</v>
      </c>
      <c r="Z70" s="72">
        <f>SUM(Z10:Z69)</f>
        <v>31</v>
      </c>
      <c r="AA70" s="195" t="s">
        <v>17</v>
      </c>
      <c r="AB70" s="72">
        <f>SUM(AB10:AB69)</f>
        <v>5</v>
      </c>
      <c r="AC70" s="72">
        <f>SUM(AC10:AC69)</f>
        <v>70</v>
      </c>
      <c r="AD70" s="72">
        <f>SUM(AD10:AD69)</f>
        <v>9</v>
      </c>
      <c r="AE70" s="72">
        <f>SUM(AE10:AE69)</f>
        <v>126</v>
      </c>
      <c r="AF70" s="72">
        <f>SUM(AF10:AF69)</f>
        <v>12</v>
      </c>
      <c r="AG70" s="195" t="s">
        <v>17</v>
      </c>
      <c r="AH70" s="72">
        <f>SUM(AH10:AH69)</f>
        <v>4</v>
      </c>
      <c r="AI70" s="72">
        <f>SUM(AI10:AI69)</f>
        <v>56</v>
      </c>
      <c r="AJ70" s="72">
        <f>SUM(AJ10:AJ69)</f>
        <v>13</v>
      </c>
      <c r="AK70" s="72">
        <f>SUM(AK10:AK69)</f>
        <v>188</v>
      </c>
      <c r="AL70" s="72">
        <f>SUM(AL10:AL69)</f>
        <v>16</v>
      </c>
      <c r="AM70" s="195" t="s">
        <v>17</v>
      </c>
      <c r="AN70" s="72">
        <f>SUM(AN10:AN69)</f>
        <v>3</v>
      </c>
      <c r="AO70" s="72">
        <f>SUM(AO10:AO69)</f>
        <v>42</v>
      </c>
      <c r="AP70" s="72">
        <f>SUM(AP10:AP69)</f>
        <v>12</v>
      </c>
      <c r="AQ70" s="72">
        <f>SUM(AQ10:AQ69)</f>
        <v>174</v>
      </c>
      <c r="AR70" s="72">
        <f>SUM(AR10:AR69)</f>
        <v>14</v>
      </c>
      <c r="AS70" s="195" t="s">
        <v>17</v>
      </c>
      <c r="AT70" s="72">
        <f>SUM(AT10:AT69)</f>
        <v>1</v>
      </c>
      <c r="AU70" s="72">
        <f>SUM(AU10:AU69)</f>
        <v>14</v>
      </c>
      <c r="AV70" s="72">
        <f>SUM(AV10:AV69)</f>
        <v>3</v>
      </c>
      <c r="AW70" s="72">
        <f>SUM(AW10:AW69)</f>
        <v>42</v>
      </c>
      <c r="AX70" s="72">
        <f>SUM(AX10:AX69)</f>
        <v>4</v>
      </c>
      <c r="AY70" s="195" t="s">
        <v>17</v>
      </c>
      <c r="AZ70" s="72">
        <f>SUM(AZ10:AZ69)</f>
        <v>50</v>
      </c>
      <c r="BA70" s="72">
        <f>SUM(BA10:BA69)</f>
        <v>700</v>
      </c>
      <c r="BB70" s="72">
        <f>SUM(BB10:BB69)</f>
        <v>127</v>
      </c>
      <c r="BC70" s="72">
        <f>SUM(BC10:BC69)</f>
        <v>1790</v>
      </c>
      <c r="BD70" s="72">
        <f>SUM(BD10:BD69)</f>
        <v>164</v>
      </c>
      <c r="BE70" s="203">
        <f>SUM(BE10:BE69)</f>
        <v>175</v>
      </c>
      <c r="BF70" s="300"/>
      <c r="BG70" s="246"/>
    </row>
    <row r="71" spans="1:59" ht="15.75" customHeight="1" x14ac:dyDescent="0.3">
      <c r="A71" s="12"/>
      <c r="B71" s="13"/>
      <c r="C71" s="14" t="s">
        <v>16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371"/>
      <c r="Q71" s="371"/>
      <c r="R71" s="371"/>
      <c r="S71" s="371"/>
      <c r="T71" s="371"/>
      <c r="U71" s="371"/>
      <c r="V71" s="371"/>
      <c r="W71" s="371"/>
      <c r="X71" s="371"/>
      <c r="Y71" s="371"/>
      <c r="Z71" s="371"/>
      <c r="AA71" s="371"/>
      <c r="AB71" s="371"/>
      <c r="AC71" s="371"/>
      <c r="AD71" s="371"/>
      <c r="AE71" s="371"/>
      <c r="AF71" s="371"/>
      <c r="AG71" s="371"/>
      <c r="AH71" s="371"/>
      <c r="AI71" s="371"/>
      <c r="AJ71" s="371"/>
      <c r="AK71" s="371"/>
      <c r="AL71" s="371"/>
      <c r="AM71" s="371"/>
      <c r="AN71" s="371"/>
      <c r="AO71" s="371"/>
      <c r="AP71" s="371"/>
      <c r="AQ71" s="371"/>
      <c r="AR71" s="371"/>
      <c r="AS71" s="371"/>
      <c r="AT71" s="371"/>
      <c r="AU71" s="371"/>
      <c r="AV71" s="371"/>
      <c r="AW71" s="371"/>
      <c r="AX71" s="371"/>
      <c r="AY71" s="371"/>
      <c r="AZ71" s="73"/>
      <c r="BA71" s="74"/>
      <c r="BB71" s="74"/>
      <c r="BC71" s="74"/>
      <c r="BD71" s="74"/>
      <c r="BE71" s="75"/>
      <c r="BF71" s="300"/>
      <c r="BG71" s="246"/>
    </row>
    <row r="72" spans="1:59" s="96" customFormat="1" ht="15.75" customHeight="1" x14ac:dyDescent="0.3">
      <c r="A72" s="314" t="s">
        <v>478</v>
      </c>
      <c r="B72" s="53" t="s">
        <v>44</v>
      </c>
      <c r="C72" s="316" t="s">
        <v>477</v>
      </c>
      <c r="D72" s="103"/>
      <c r="E72" s="6"/>
      <c r="F72" s="103"/>
      <c r="G72" s="6"/>
      <c r="H72" s="103"/>
      <c r="I72" s="104"/>
      <c r="J72" s="57"/>
      <c r="K72" s="6"/>
      <c r="L72" s="56"/>
      <c r="M72" s="6"/>
      <c r="N72" s="56"/>
      <c r="O72" s="60"/>
      <c r="P72" s="56"/>
      <c r="Q72" s="6"/>
      <c r="R72" s="56"/>
      <c r="S72" s="6"/>
      <c r="T72" s="56"/>
      <c r="U72" s="59"/>
      <c r="V72" s="57"/>
      <c r="W72" s="6"/>
      <c r="X72" s="56"/>
      <c r="Y72" s="6"/>
      <c r="Z72" s="56"/>
      <c r="AA72" s="60"/>
      <c r="AB72" s="56"/>
      <c r="AC72" s="6"/>
      <c r="AD72" s="56"/>
      <c r="AE72" s="6"/>
      <c r="AF72" s="56"/>
      <c r="AG72" s="59"/>
      <c r="AH72" s="57"/>
      <c r="AI72" s="6"/>
      <c r="AJ72" s="56"/>
      <c r="AK72" s="6"/>
      <c r="AL72" s="56"/>
      <c r="AM72" s="60"/>
      <c r="AN72" s="57"/>
      <c r="AO72" s="6"/>
      <c r="AP72" s="58"/>
      <c r="AQ72" s="6"/>
      <c r="AR72" s="58"/>
      <c r="AS72" s="61"/>
      <c r="AT72" s="56"/>
      <c r="AU72" s="6"/>
      <c r="AV72" s="56"/>
      <c r="AW72" s="6"/>
      <c r="AX72" s="302" t="s">
        <v>17</v>
      </c>
      <c r="AY72" s="302" t="s">
        <v>144</v>
      </c>
      <c r="AZ72" s="7"/>
      <c r="BA72" s="6"/>
      <c r="BB72" s="8"/>
      <c r="BC72" s="6"/>
      <c r="BD72" s="62"/>
      <c r="BE72" s="9"/>
      <c r="BF72" s="317" t="s">
        <v>286</v>
      </c>
      <c r="BG72" s="318" t="s">
        <v>285</v>
      </c>
    </row>
    <row r="73" spans="1:59" s="96" customFormat="1" ht="15.75" customHeight="1" thickBot="1" x14ac:dyDescent="0.35">
      <c r="A73" s="97" t="s">
        <v>391</v>
      </c>
      <c r="B73" s="53" t="s">
        <v>44</v>
      </c>
      <c r="C73" s="333" t="s">
        <v>145</v>
      </c>
      <c r="D73" s="103"/>
      <c r="E73" s="6" t="str">
        <f t="shared" ref="E73" si="149">IF(D73*14=0,"",D73*14)</f>
        <v/>
      </c>
      <c r="F73" s="103"/>
      <c r="G73" s="6" t="str">
        <f t="shared" ref="G73" si="150">IF(F73*14=0,"",F73*14)</f>
        <v/>
      </c>
      <c r="H73" s="103" t="s">
        <v>17</v>
      </c>
      <c r="I73" s="104"/>
      <c r="J73" s="57"/>
      <c r="K73" s="6" t="str">
        <f t="shared" ref="K73" si="151">IF(J73*14=0,"",J73*14)</f>
        <v/>
      </c>
      <c r="L73" s="56"/>
      <c r="M73" s="6" t="str">
        <f t="shared" ref="M73" si="152">IF(L73*14=0,"",L73*14)</f>
        <v/>
      </c>
      <c r="N73" s="56" t="s">
        <v>17</v>
      </c>
      <c r="O73" s="60"/>
      <c r="P73" s="56"/>
      <c r="Q73" s="6" t="str">
        <f t="shared" ref="Q73" si="153">IF(P73*14=0,"",P73*14)</f>
        <v/>
      </c>
      <c r="R73" s="56"/>
      <c r="S73" s="6" t="str">
        <f t="shared" ref="S73" si="154">IF(R73*14=0,"",R73*14)</f>
        <v/>
      </c>
      <c r="T73" s="56" t="s">
        <v>17</v>
      </c>
      <c r="U73" s="59"/>
      <c r="V73" s="57"/>
      <c r="W73" s="6" t="str">
        <f t="shared" ref="W73" si="155">IF(V73*14=0,"",V73*14)</f>
        <v/>
      </c>
      <c r="X73" s="56"/>
      <c r="Y73" s="6" t="str">
        <f t="shared" ref="Y73" si="156">IF(X73*14=0,"",X73*14)</f>
        <v/>
      </c>
      <c r="Z73" s="56" t="s">
        <v>17</v>
      </c>
      <c r="AA73" s="60"/>
      <c r="AB73" s="56"/>
      <c r="AC73" s="6" t="str">
        <f t="shared" ref="AC73" si="157">IF(AB73*14=0,"",AB73*14)</f>
        <v/>
      </c>
      <c r="AD73" s="56"/>
      <c r="AE73" s="6" t="str">
        <f t="shared" ref="AE73" si="158">IF(AD73*14=0,"",AD73*14)</f>
        <v/>
      </c>
      <c r="AF73" s="56" t="s">
        <v>17</v>
      </c>
      <c r="AG73" s="59"/>
      <c r="AH73" s="57"/>
      <c r="AI73" s="6" t="str">
        <f t="shared" ref="AI73" si="159">IF(AH73*14=0,"",AH73*14)</f>
        <v/>
      </c>
      <c r="AJ73" s="56"/>
      <c r="AK73" s="6" t="str">
        <f t="shared" ref="AK73" si="160">IF(AJ73*14=0,"",AJ73*14)</f>
        <v/>
      </c>
      <c r="AL73" s="56" t="s">
        <v>17</v>
      </c>
      <c r="AM73" s="60"/>
      <c r="AN73" s="57"/>
      <c r="AO73" s="6" t="str">
        <f t="shared" ref="AO73" si="161">IF(AN73*14=0,"",AN73*14)</f>
        <v/>
      </c>
      <c r="AP73" s="58"/>
      <c r="AQ73" s="6" t="str">
        <f t="shared" ref="AQ73" si="162">IF(AP73*14=0,"",AP73*14)</f>
        <v/>
      </c>
      <c r="AR73" s="58" t="s">
        <v>17</v>
      </c>
      <c r="AS73" s="61"/>
      <c r="AT73" s="56"/>
      <c r="AU73" s="6" t="str">
        <f t="shared" ref="AU73" si="163">IF(AT73*14=0,"",AT73*14)</f>
        <v/>
      </c>
      <c r="AV73" s="56">
        <v>16</v>
      </c>
      <c r="AW73" s="6">
        <v>240</v>
      </c>
      <c r="AX73" s="56" t="s">
        <v>17</v>
      </c>
      <c r="AY73" s="56" t="s">
        <v>144</v>
      </c>
      <c r="AZ73" s="7" t="str">
        <f t="shared" ref="AZ73" si="164">IF(D73+J73+P73+V73+AB73+AH73+AN73+AT73=0,"",D73+J73+P73+V73+AB73+AH73+AN73+AT73)</f>
        <v/>
      </c>
      <c r="BA73" s="6" t="str">
        <f t="shared" ref="BA73" si="165">IF((D73+J73+P73+V73+AB73+AH73+AN73+AT73)*14=0,"",(D73+J73+P73+V73+AB73+AH73+AN73+AT73)*14)</f>
        <v/>
      </c>
      <c r="BB73" s="8">
        <f t="shared" ref="BB73" si="166">IF(F73+L73+R73+X73+AD73+AJ73+AP73+AV73=0,"",F73+L73+R73+X73+AD73+AJ73+AP73+AV73)</f>
        <v>16</v>
      </c>
      <c r="BC73" s="6">
        <f>IF((L73+F73+R73+X73+AD73+AJ73+AP73+AV73)*15=0,"",(L73+F73+R73+X73+AD73+AJ73+AP73+AV73)*15)</f>
        <v>240</v>
      </c>
      <c r="BD73" s="62" t="s">
        <v>17</v>
      </c>
      <c r="BE73" s="9">
        <f t="shared" ref="BE73" si="167">IF(D73+F73+L73+J73+P73+R73+V73+X73+AB73+AD73+AH73+AJ73+AN73+AP73+AT73+AV73=0,"",D73+F73+L73+J73+P73+R73+V73+X73+AB73+AD73+AH73+AJ73+AN73+AP73+AT73+AV73)</f>
        <v>16</v>
      </c>
      <c r="BF73" s="300" t="s">
        <v>274</v>
      </c>
      <c r="BG73" s="246" t="s">
        <v>276</v>
      </c>
    </row>
    <row r="74" spans="1:59" s="25" customFormat="1" ht="21.9" customHeight="1" thickBot="1" x14ac:dyDescent="0.35">
      <c r="A74" s="19"/>
      <c r="B74" s="20"/>
      <c r="C74" s="21" t="s">
        <v>18</v>
      </c>
      <c r="D74" s="22">
        <f>SUM(D72:D73)</f>
        <v>0</v>
      </c>
      <c r="E74" s="22">
        <f>SUM(E72:E73)</f>
        <v>0</v>
      </c>
      <c r="F74" s="22">
        <f>SUM(F72:F73)</f>
        <v>0</v>
      </c>
      <c r="G74" s="22">
        <f>SUM(G72:G73)</f>
        <v>0</v>
      </c>
      <c r="H74" s="193" t="s">
        <v>17</v>
      </c>
      <c r="I74" s="194" t="s">
        <v>17</v>
      </c>
      <c r="J74" s="76">
        <f>SUM(J72:J73)</f>
        <v>0</v>
      </c>
      <c r="K74" s="22">
        <f>SUM(K72:K73)</f>
        <v>0</v>
      </c>
      <c r="L74" s="22">
        <f>SUM(L72:L73)</f>
        <v>0</v>
      </c>
      <c r="M74" s="22">
        <f>SUM(M72:M73)</f>
        <v>0</v>
      </c>
      <c r="N74" s="193" t="s">
        <v>17</v>
      </c>
      <c r="O74" s="194" t="s">
        <v>17</v>
      </c>
      <c r="P74" s="22">
        <f>SUM(P72:P73)</f>
        <v>0</v>
      </c>
      <c r="Q74" s="22">
        <f>SUM(Q72:Q73)</f>
        <v>0</v>
      </c>
      <c r="R74" s="22">
        <f>SUM(R72:R73)</f>
        <v>0</v>
      </c>
      <c r="S74" s="22">
        <f>SUM(S72:S73)</f>
        <v>0</v>
      </c>
      <c r="T74" s="193" t="s">
        <v>17</v>
      </c>
      <c r="U74" s="194" t="s">
        <v>17</v>
      </c>
      <c r="V74" s="76">
        <f>SUM(V72:V73)</f>
        <v>0</v>
      </c>
      <c r="W74" s="22">
        <f>SUM(W72:W73)</f>
        <v>0</v>
      </c>
      <c r="X74" s="22">
        <f>SUM(X72:X73)</f>
        <v>0</v>
      </c>
      <c r="Y74" s="22">
        <f>SUM(Y72:Y73)</f>
        <v>0</v>
      </c>
      <c r="Z74" s="193" t="s">
        <v>17</v>
      </c>
      <c r="AA74" s="194" t="s">
        <v>17</v>
      </c>
      <c r="AB74" s="22">
        <f>SUM(AB72:AB73)</f>
        <v>0</v>
      </c>
      <c r="AC74" s="22">
        <f>SUM(AC72:AC73)</f>
        <v>0</v>
      </c>
      <c r="AD74" s="22">
        <f>SUM(AD72:AD73)</f>
        <v>0</v>
      </c>
      <c r="AE74" s="22">
        <f>SUM(AE72:AE73)</f>
        <v>0</v>
      </c>
      <c r="AF74" s="193" t="s">
        <v>17</v>
      </c>
      <c r="AG74" s="194" t="s">
        <v>17</v>
      </c>
      <c r="AH74" s="22">
        <f>SUM(AH72:AH73)</f>
        <v>0</v>
      </c>
      <c r="AI74" s="22">
        <f>SUM(AI72:AI73)</f>
        <v>0</v>
      </c>
      <c r="AJ74" s="22">
        <f>SUM(AJ72:AJ73)</f>
        <v>0</v>
      </c>
      <c r="AK74" s="22">
        <f>SUM(AK72:AK73)</f>
        <v>0</v>
      </c>
      <c r="AL74" s="193" t="s">
        <v>17</v>
      </c>
      <c r="AM74" s="194" t="s">
        <v>17</v>
      </c>
      <c r="AN74" s="22">
        <f>SUM(AN72:AN73)</f>
        <v>0</v>
      </c>
      <c r="AO74" s="22">
        <f>SUM(AO72:AO73)</f>
        <v>0</v>
      </c>
      <c r="AP74" s="22">
        <f>SUM(AP72:AP73)</f>
        <v>0</v>
      </c>
      <c r="AQ74" s="22">
        <f>SUM(AQ72:AQ73)</f>
        <v>0</v>
      </c>
      <c r="AR74" s="193" t="s">
        <v>17</v>
      </c>
      <c r="AS74" s="194" t="s">
        <v>17</v>
      </c>
      <c r="AT74" s="22">
        <f>SUM(AT72:AT73)</f>
        <v>0</v>
      </c>
      <c r="AU74" s="22">
        <f>SUM(AU72:AU73)</f>
        <v>0</v>
      </c>
      <c r="AV74" s="22">
        <f>SUM(AV72:AV73)</f>
        <v>16</v>
      </c>
      <c r="AW74" s="22">
        <f>SUM(AW72:AW73)</f>
        <v>240</v>
      </c>
      <c r="AX74" s="193" t="s">
        <v>17</v>
      </c>
      <c r="AY74" s="194" t="s">
        <v>17</v>
      </c>
      <c r="AZ74" s="78">
        <f>SUM(AZ72:AZ73)</f>
        <v>0</v>
      </c>
      <c r="BA74" s="22">
        <f>SUM(BA72:BA73)</f>
        <v>0</v>
      </c>
      <c r="BB74" s="22">
        <f>SUM(BB72:BB73)</f>
        <v>16</v>
      </c>
      <c r="BC74" s="22">
        <f>SUM(BC72:BC73)</f>
        <v>240</v>
      </c>
      <c r="BD74" s="77" t="s">
        <v>17</v>
      </c>
      <c r="BE74" s="100">
        <f>SUM(BE72:BE73)</f>
        <v>16</v>
      </c>
      <c r="BF74" s="300"/>
      <c r="BG74" s="246"/>
    </row>
    <row r="75" spans="1:59" ht="15.75" customHeight="1" x14ac:dyDescent="0.3">
      <c r="A75" s="12"/>
      <c r="B75" s="13"/>
      <c r="C75" s="14" t="s">
        <v>56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371"/>
      <c r="Q75" s="371"/>
      <c r="R75" s="371"/>
      <c r="S75" s="371"/>
      <c r="T75" s="371"/>
      <c r="U75" s="371"/>
      <c r="V75" s="371"/>
      <c r="W75" s="371"/>
      <c r="X75" s="371"/>
      <c r="Y75" s="371"/>
      <c r="Z75" s="371"/>
      <c r="AA75" s="371"/>
      <c r="AB75" s="371"/>
      <c r="AC75" s="371"/>
      <c r="AD75" s="371"/>
      <c r="AE75" s="371"/>
      <c r="AF75" s="371"/>
      <c r="AG75" s="371"/>
      <c r="AH75" s="371"/>
      <c r="AI75" s="371"/>
      <c r="AJ75" s="371"/>
      <c r="AK75" s="371"/>
      <c r="AL75" s="371"/>
      <c r="AM75" s="371"/>
      <c r="AN75" s="371"/>
      <c r="AO75" s="371"/>
      <c r="AP75" s="371"/>
      <c r="AQ75" s="371"/>
      <c r="AR75" s="371"/>
      <c r="AS75" s="371"/>
      <c r="AT75" s="371"/>
      <c r="AU75" s="371"/>
      <c r="AV75" s="371"/>
      <c r="AW75" s="371"/>
      <c r="AX75" s="371"/>
      <c r="AY75" s="371"/>
      <c r="AZ75" s="73"/>
      <c r="BA75" s="74"/>
      <c r="BB75" s="74"/>
      <c r="BC75" s="74"/>
      <c r="BD75" s="74"/>
      <c r="BE75" s="75"/>
      <c r="BF75" s="300"/>
      <c r="BG75" s="246"/>
    </row>
    <row r="76" spans="1:59" s="96" customFormat="1" ht="15.75" customHeight="1" x14ac:dyDescent="0.3">
      <c r="A76" s="314" t="s">
        <v>524</v>
      </c>
      <c r="B76" s="53" t="s">
        <v>31</v>
      </c>
      <c r="C76" s="333" t="s">
        <v>511</v>
      </c>
      <c r="D76" s="103"/>
      <c r="E76" s="6" t="str">
        <f>IF(D76*14=0,"",D76*14)</f>
        <v/>
      </c>
      <c r="F76" s="103"/>
      <c r="G76" s="6" t="str">
        <f>IF(F76*14=0,"",F76*14)</f>
        <v/>
      </c>
      <c r="H76" s="103"/>
      <c r="I76" s="104"/>
      <c r="J76" s="57"/>
      <c r="K76" s="6" t="str">
        <f>IF(J76*14=0,"",J76*14)</f>
        <v/>
      </c>
      <c r="L76" s="56"/>
      <c r="M76" s="6" t="str">
        <f>IF(L76*14=0,"",L76*14)</f>
        <v/>
      </c>
      <c r="N76" s="56"/>
      <c r="O76" s="60"/>
      <c r="P76" s="56"/>
      <c r="Q76" s="6" t="str">
        <f>IF(P76*14=0,"",P76*14)</f>
        <v/>
      </c>
      <c r="R76" s="56"/>
      <c r="S76" s="6" t="str">
        <f>IF(R76*14=0,"",R76*14)</f>
        <v/>
      </c>
      <c r="T76" s="56"/>
      <c r="U76" s="59"/>
      <c r="V76" s="57"/>
      <c r="W76" s="6" t="str">
        <f>IF(V76*14=0,"",V76*14)</f>
        <v/>
      </c>
      <c r="X76" s="56"/>
      <c r="Y76" s="6" t="str">
        <f>IF(X76*14=0,"",X76*14)</f>
        <v/>
      </c>
      <c r="Z76" s="56"/>
      <c r="AA76" s="60"/>
      <c r="AB76" s="56"/>
      <c r="AC76" s="6" t="str">
        <f>IF(AB76*14=0,"",AB76*14)</f>
        <v/>
      </c>
      <c r="AD76" s="56"/>
      <c r="AE76" s="6" t="str">
        <f>IF(AD76*14=0,"",AD76*14)</f>
        <v/>
      </c>
      <c r="AF76" s="56"/>
      <c r="AG76" s="59"/>
      <c r="AH76" s="57"/>
      <c r="AI76" s="6" t="str">
        <f>IF(AH76*14=0,"",AH76*14)</f>
        <v/>
      </c>
      <c r="AJ76" s="56"/>
      <c r="AK76" s="6" t="str">
        <f>IF(AJ76*14=0,"",AJ76*14)</f>
        <v/>
      </c>
      <c r="AL76" s="56"/>
      <c r="AM76" s="60"/>
      <c r="AN76" s="57"/>
      <c r="AO76" s="6" t="str">
        <f>IF(AN76*14=0,"",AN76*14)</f>
        <v/>
      </c>
      <c r="AP76" s="58"/>
      <c r="AQ76" s="6" t="str">
        <f>IF(AP76*14=0,"",AP76*14)</f>
        <v/>
      </c>
      <c r="AR76" s="58"/>
      <c r="AS76" s="61"/>
      <c r="AT76" s="56"/>
      <c r="AU76" s="6" t="str">
        <f>IF(AT76*14=0,"",AT76*14)</f>
        <v/>
      </c>
      <c r="AV76" s="56">
        <v>2</v>
      </c>
      <c r="AW76" s="6">
        <f>IF(AV76*14=0,"",AV76*14)</f>
        <v>28</v>
      </c>
      <c r="AX76" s="302">
        <v>10</v>
      </c>
      <c r="AY76" s="56" t="s">
        <v>79</v>
      </c>
      <c r="AZ76" s="7"/>
      <c r="BA76" s="6" t="str">
        <f>IF((D76+J76+P76+V76+AB76+AH76+AN76+AT76)*14=0,"",(D76+J76+P76+V76+AB76+AH76+AN76+AT76)*14)</f>
        <v/>
      </c>
      <c r="BB76" s="8">
        <f t="shared" ref="BB76" si="168">IF(F76+L76+R76+X76+AD76+AJ76+AP76+AV76=0,"",F76+L76+R76+X76+AD76+AJ76+AP76+AV76)</f>
        <v>2</v>
      </c>
      <c r="BC76" s="6">
        <f>IF((L76+F76+R76+X76+AD76+AJ76+AP76+AV76)*14=0,"",(L76+F76+R76+X76+AD76+AJ76+AP76+AV76)*14)</f>
        <v>28</v>
      </c>
      <c r="BD76" s="8">
        <f t="shared" ref="BD76" si="169">IF(N76+H76+T76+Z76+AF76+AL76+AR76+AX76=0,"",N76+H76+T76+Z76+AF76+AL76+AR76+AX76)</f>
        <v>10</v>
      </c>
      <c r="BE76" s="9">
        <f t="shared" ref="BE76" si="170">IF(D76+F76+L76+J76+P76+R76+V76+X76+AB76+AD76+AH76+AJ76+AN76+AP76+AT76+AV76=0,"",D76+F76+L76+J76+P76+R76+V76+X76+AB76+AD76+AH76+AJ76+AN76+AP76+AT76+AV76)</f>
        <v>2</v>
      </c>
      <c r="BF76" s="300" t="s">
        <v>274</v>
      </c>
      <c r="BG76" s="246" t="s">
        <v>284</v>
      </c>
    </row>
    <row r="77" spans="1:59" ht="15.75" customHeight="1" thickBot="1" x14ac:dyDescent="0.35">
      <c r="A77" s="97"/>
      <c r="B77" s="53" t="s">
        <v>31</v>
      </c>
      <c r="C77" s="98"/>
      <c r="D77" s="103"/>
      <c r="E77" s="6" t="str">
        <f>IF(D77*14=0,"",D77*14)</f>
        <v/>
      </c>
      <c r="F77" s="103"/>
      <c r="G77" s="6" t="str">
        <f>IF(F77*14=0,"",F77*14)</f>
        <v/>
      </c>
      <c r="H77" s="103"/>
      <c r="I77" s="104"/>
      <c r="J77" s="57"/>
      <c r="K77" s="6" t="str">
        <f>IF(J77*14=0,"",J77*14)</f>
        <v/>
      </c>
      <c r="L77" s="56"/>
      <c r="M77" s="6" t="str">
        <f>IF(L77*14=0,"",L77*14)</f>
        <v/>
      </c>
      <c r="N77" s="56"/>
      <c r="O77" s="60"/>
      <c r="P77" s="56"/>
      <c r="Q77" s="6" t="str">
        <f>IF(P77*14=0,"",P77*14)</f>
        <v/>
      </c>
      <c r="R77" s="56"/>
      <c r="S77" s="6" t="str">
        <f>IF(R77*14=0,"",R77*14)</f>
        <v/>
      </c>
      <c r="T77" s="56"/>
      <c r="U77" s="59"/>
      <c r="V77" s="57"/>
      <c r="W77" s="6" t="str">
        <f>IF(V77*14=0,"",V77*14)</f>
        <v/>
      </c>
      <c r="X77" s="56"/>
      <c r="Y77" s="6" t="str">
        <f>IF(X77*14=0,"",X77*14)</f>
        <v/>
      </c>
      <c r="Z77" s="56"/>
      <c r="AA77" s="60"/>
      <c r="AB77" s="56"/>
      <c r="AC77" s="6" t="str">
        <f>IF(AB77*14=0,"",AB77*14)</f>
        <v/>
      </c>
      <c r="AD77" s="56"/>
      <c r="AE77" s="6" t="str">
        <f>IF(AD77*14=0,"",AD77*14)</f>
        <v/>
      </c>
      <c r="AF77" s="56"/>
      <c r="AG77" s="59"/>
      <c r="AH77" s="57"/>
      <c r="AI77" s="6" t="str">
        <f>IF(AH77*14=0,"",AH77*14)</f>
        <v/>
      </c>
      <c r="AJ77" s="56"/>
      <c r="AK77" s="6" t="str">
        <f>IF(AJ77*14=0,"",AJ77*14)</f>
        <v/>
      </c>
      <c r="AL77" s="56"/>
      <c r="AM77" s="60"/>
      <c r="AN77" s="57"/>
      <c r="AO77" s="6" t="str">
        <f>IF(AN77*14=0,"",AN77*14)</f>
        <v/>
      </c>
      <c r="AP77" s="58"/>
      <c r="AQ77" s="6" t="str">
        <f>IF(AP77*14=0,"",AP77*14)</f>
        <v/>
      </c>
      <c r="AR77" s="58"/>
      <c r="AS77" s="61"/>
      <c r="AT77" s="56"/>
      <c r="AU77" s="6" t="str">
        <f>IF(AT77*14=0,"",AT77*14)</f>
        <v/>
      </c>
      <c r="AV77" s="56"/>
      <c r="AW77" s="6" t="str">
        <f>IF(AV77*14=0,"",AV77*14)</f>
        <v/>
      </c>
      <c r="AX77" s="56"/>
      <c r="AY77" s="56"/>
      <c r="AZ77" s="7"/>
      <c r="BA77" s="6" t="str">
        <f>IF((D77+J77+P77+V77+AB77+AH77+AN77+AT77)*14=0,"",(D77+J77+P77+V77+AB77+AH77+AN77+AT77)*14)</f>
        <v/>
      </c>
      <c r="BB77" s="8"/>
      <c r="BC77" s="6" t="str">
        <f>IF((L77+F77+R77+X77+AD77+AJ77+AP77+AV77)*14=0,"",(L77+F77+R77+X77+AD77+AJ77+AP77+AV77)*14)</f>
        <v/>
      </c>
      <c r="BD77" s="62"/>
      <c r="BE77" s="9"/>
      <c r="BF77" s="300"/>
      <c r="BG77" s="187"/>
    </row>
    <row r="78" spans="1:59" s="25" customFormat="1" ht="21.9" customHeight="1" thickBot="1" x14ac:dyDescent="0.35">
      <c r="A78" s="19"/>
      <c r="B78" s="20"/>
      <c r="C78" s="21" t="s">
        <v>55</v>
      </c>
      <c r="D78" s="22">
        <f>SUM(D76:D77)</f>
        <v>0</v>
      </c>
      <c r="E78" s="22">
        <f>SUM(E76:E77)</f>
        <v>0</v>
      </c>
      <c r="F78" s="22">
        <f>SUM(F76:F77)</f>
        <v>0</v>
      </c>
      <c r="G78" s="22">
        <f>SUM(G76:G77)</f>
        <v>0</v>
      </c>
      <c r="H78" s="22">
        <f>SUM(H76:H77)</f>
        <v>0</v>
      </c>
      <c r="I78" s="194" t="s">
        <v>17</v>
      </c>
      <c r="J78" s="76">
        <f>SUM(J76:J77)</f>
        <v>0</v>
      </c>
      <c r="K78" s="22">
        <f>SUM(K76:K77)</f>
        <v>0</v>
      </c>
      <c r="L78" s="22">
        <f>SUM(L76:L77)</f>
        <v>0</v>
      </c>
      <c r="M78" s="22">
        <f>SUM(M76:M77)</f>
        <v>0</v>
      </c>
      <c r="N78" s="22">
        <f>SUM(N76:N77)</f>
        <v>0</v>
      </c>
      <c r="O78" s="194" t="s">
        <v>17</v>
      </c>
      <c r="P78" s="22">
        <f>SUM(P76:P77)</f>
        <v>0</v>
      </c>
      <c r="Q78" s="22">
        <f>SUM(Q76:Q77)</f>
        <v>0</v>
      </c>
      <c r="R78" s="22">
        <f>SUM(R76:R77)</f>
        <v>0</v>
      </c>
      <c r="S78" s="22">
        <f>SUM(S76:S77)</f>
        <v>0</v>
      </c>
      <c r="T78" s="22">
        <f>SUM(T76:T77)</f>
        <v>0</v>
      </c>
      <c r="U78" s="194" t="s">
        <v>17</v>
      </c>
      <c r="V78" s="76">
        <f>SUM(V76:V77)</f>
        <v>0</v>
      </c>
      <c r="W78" s="22">
        <f>SUM(W76:W77)</f>
        <v>0</v>
      </c>
      <c r="X78" s="22">
        <f>SUM(X76:X77)</f>
        <v>0</v>
      </c>
      <c r="Y78" s="22">
        <f>SUM(Y76:Y77)</f>
        <v>0</v>
      </c>
      <c r="Z78" s="22">
        <f>SUM(Z76:Z77)</f>
        <v>0</v>
      </c>
      <c r="AA78" s="194" t="s">
        <v>17</v>
      </c>
      <c r="AB78" s="22">
        <f>SUM(AB76:AB77)</f>
        <v>0</v>
      </c>
      <c r="AC78" s="22">
        <f>SUM(AC76:AC77)</f>
        <v>0</v>
      </c>
      <c r="AD78" s="22">
        <f>SUM(AD76:AD77)</f>
        <v>0</v>
      </c>
      <c r="AE78" s="22">
        <f>SUM(AE76:AE77)</f>
        <v>0</v>
      </c>
      <c r="AF78" s="22">
        <f>SUM(AF76:AF77)</f>
        <v>0</v>
      </c>
      <c r="AG78" s="194" t="s">
        <v>17</v>
      </c>
      <c r="AH78" s="22">
        <f>SUM(AH76:AH77)</f>
        <v>0</v>
      </c>
      <c r="AI78" s="22">
        <f>SUM(AI76:AI77)</f>
        <v>0</v>
      </c>
      <c r="AJ78" s="22">
        <f>SUM(AJ76:AJ77)</f>
        <v>0</v>
      </c>
      <c r="AK78" s="22">
        <f>SUM(AK76:AK77)</f>
        <v>0</v>
      </c>
      <c r="AL78" s="22">
        <f>SUM(AL76:AL77)</f>
        <v>0</v>
      </c>
      <c r="AM78" s="194" t="s">
        <v>17</v>
      </c>
      <c r="AN78" s="22">
        <f>SUM(AN76:AN77)</f>
        <v>0</v>
      </c>
      <c r="AO78" s="22">
        <f>SUM(AO76:AO77)</f>
        <v>0</v>
      </c>
      <c r="AP78" s="22">
        <f>SUM(AP76:AP77)</f>
        <v>0</v>
      </c>
      <c r="AQ78" s="22">
        <f>SUM(AQ76:AQ77)</f>
        <v>0</v>
      </c>
      <c r="AR78" s="22">
        <f>SUM(AR76:AR77)</f>
        <v>0</v>
      </c>
      <c r="AS78" s="194" t="s">
        <v>17</v>
      </c>
      <c r="AT78" s="22">
        <f>SUM(AT76:AT77)</f>
        <v>0</v>
      </c>
      <c r="AU78" s="22">
        <f>SUM(AU76:AU77)</f>
        <v>0</v>
      </c>
      <c r="AV78" s="22">
        <f>SUM(AV76:AV77)</f>
        <v>2</v>
      </c>
      <c r="AW78" s="22">
        <f>SUM(AW76:AW77)</f>
        <v>28</v>
      </c>
      <c r="AX78" s="22">
        <f>SUM(AX76:AX77)</f>
        <v>10</v>
      </c>
      <c r="AY78" s="194" t="s">
        <v>17</v>
      </c>
      <c r="AZ78" s="78">
        <f t="shared" ref="AZ78:BE78" si="171">SUM(AZ76:AZ77)</f>
        <v>0</v>
      </c>
      <c r="BA78" s="22">
        <f t="shared" si="171"/>
        <v>0</v>
      </c>
      <c r="BB78" s="22">
        <f t="shared" si="171"/>
        <v>2</v>
      </c>
      <c r="BC78" s="22">
        <f t="shared" si="171"/>
        <v>28</v>
      </c>
      <c r="BD78" s="22">
        <f t="shared" si="171"/>
        <v>10</v>
      </c>
      <c r="BE78" s="100">
        <f t="shared" si="171"/>
        <v>2</v>
      </c>
      <c r="BF78" s="300"/>
      <c r="BG78" s="187"/>
    </row>
    <row r="79" spans="1:59" ht="21.9" customHeight="1" thickBot="1" x14ac:dyDescent="0.4">
      <c r="A79" s="23"/>
      <c r="B79" s="24"/>
      <c r="C79" s="205" t="s">
        <v>27</v>
      </c>
      <c r="D79" s="206">
        <f>D70+D74+D78</f>
        <v>0</v>
      </c>
      <c r="E79" s="206">
        <f>E70+E74+E78</f>
        <v>0</v>
      </c>
      <c r="F79" s="206">
        <f>F70+F74+F78</f>
        <v>30</v>
      </c>
      <c r="G79" s="206">
        <f>G70+G74+G78</f>
        <v>600</v>
      </c>
      <c r="H79" s="206">
        <f>H70+H78</f>
        <v>27</v>
      </c>
      <c r="I79" s="207" t="s">
        <v>17</v>
      </c>
      <c r="J79" s="206">
        <f>J70+J74+J78</f>
        <v>14</v>
      </c>
      <c r="K79" s="206">
        <f>K70+K74+K78</f>
        <v>196</v>
      </c>
      <c r="L79" s="206">
        <f>L70+L74+L78</f>
        <v>19</v>
      </c>
      <c r="M79" s="206">
        <f>M70+M74+M78</f>
        <v>266</v>
      </c>
      <c r="N79" s="206">
        <f>N70+N78</f>
        <v>32</v>
      </c>
      <c r="O79" s="207" t="s">
        <v>17</v>
      </c>
      <c r="P79" s="206">
        <f>P70+P74+P78</f>
        <v>13</v>
      </c>
      <c r="Q79" s="206">
        <f>Q70+Q74+Q78</f>
        <v>182</v>
      </c>
      <c r="R79" s="206">
        <f>R70+R74+R78</f>
        <v>20</v>
      </c>
      <c r="S79" s="206">
        <f>S70+S74+S78</f>
        <v>290</v>
      </c>
      <c r="T79" s="206">
        <f>T70+T78</f>
        <v>30</v>
      </c>
      <c r="U79" s="207" t="s">
        <v>17</v>
      </c>
      <c r="V79" s="206">
        <f>V70+V74+V78</f>
        <v>10</v>
      </c>
      <c r="W79" s="206">
        <f>W70+W74+W78</f>
        <v>140</v>
      </c>
      <c r="X79" s="206">
        <f>X70+X74+X78</f>
        <v>21</v>
      </c>
      <c r="Y79" s="206">
        <f>Y70+Y74+Y78</f>
        <v>294</v>
      </c>
      <c r="Z79" s="206">
        <f>Z70+Z78</f>
        <v>31</v>
      </c>
      <c r="AA79" s="207" t="s">
        <v>17</v>
      </c>
      <c r="AB79" s="206">
        <f>AB70+AB74+AB78</f>
        <v>5</v>
      </c>
      <c r="AC79" s="206">
        <f>AC70+AC74+AC78</f>
        <v>70</v>
      </c>
      <c r="AD79" s="206">
        <f>AD70+AD74+AD78</f>
        <v>9</v>
      </c>
      <c r="AE79" s="206">
        <f>AE70+AE74+AE78</f>
        <v>126</v>
      </c>
      <c r="AF79" s="206">
        <f>AF70+AF78</f>
        <v>12</v>
      </c>
      <c r="AG79" s="207" t="s">
        <v>17</v>
      </c>
      <c r="AH79" s="206">
        <f>AH70+AH74+AH78</f>
        <v>4</v>
      </c>
      <c r="AI79" s="206">
        <f>AI70+AI74+AI78</f>
        <v>56</v>
      </c>
      <c r="AJ79" s="206">
        <f>AJ70+AJ74+AJ78</f>
        <v>13</v>
      </c>
      <c r="AK79" s="206">
        <f>AK70+AK74+AK78</f>
        <v>188</v>
      </c>
      <c r="AL79" s="206">
        <f>AL70+AL78</f>
        <v>16</v>
      </c>
      <c r="AM79" s="207" t="s">
        <v>17</v>
      </c>
      <c r="AN79" s="206">
        <f>AN70+AN74+AN78</f>
        <v>3</v>
      </c>
      <c r="AO79" s="206">
        <f>AO70+AO74+AO78</f>
        <v>42</v>
      </c>
      <c r="AP79" s="206">
        <f>AP70+AP74+AP78</f>
        <v>12</v>
      </c>
      <c r="AQ79" s="206">
        <f>AQ70+AQ74+AQ78</f>
        <v>174</v>
      </c>
      <c r="AR79" s="206">
        <f>AR70+AR78</f>
        <v>14</v>
      </c>
      <c r="AS79" s="207" t="s">
        <v>17</v>
      </c>
      <c r="AT79" s="206">
        <f>AT70+AT74+AT78</f>
        <v>1</v>
      </c>
      <c r="AU79" s="206">
        <f>AU70+AU74+AU78</f>
        <v>14</v>
      </c>
      <c r="AV79" s="206">
        <f>AV70+AV74+AV78</f>
        <v>21</v>
      </c>
      <c r="AW79" s="206">
        <f>AW70+AW74+AW78</f>
        <v>310</v>
      </c>
      <c r="AX79" s="206">
        <f>AX70+AX78</f>
        <v>14</v>
      </c>
      <c r="AY79" s="207" t="s">
        <v>17</v>
      </c>
      <c r="AZ79" s="206">
        <f>AZ70+AZ74+AZ78</f>
        <v>50</v>
      </c>
      <c r="BA79" s="206">
        <f>BA70+BA74+BA78</f>
        <v>700</v>
      </c>
      <c r="BB79" s="206">
        <f>BB70+BB74+BB78</f>
        <v>145</v>
      </c>
      <c r="BC79" s="206">
        <f>BC70+BC74+BC78</f>
        <v>2058</v>
      </c>
      <c r="BD79" s="206">
        <f>BD70+BD78</f>
        <v>174</v>
      </c>
      <c r="BE79" s="208">
        <f>BE70+BE74+BE78</f>
        <v>193</v>
      </c>
      <c r="BF79" s="300"/>
      <c r="BG79" s="187"/>
    </row>
    <row r="80" spans="1:59" ht="15.75" customHeight="1" thickBot="1" x14ac:dyDescent="0.3">
      <c r="A80" s="372"/>
      <c r="B80" s="373"/>
      <c r="C80" s="373"/>
      <c r="D80" s="373"/>
      <c r="E80" s="373"/>
      <c r="F80" s="373"/>
      <c r="G80" s="373"/>
      <c r="H80" s="373"/>
      <c r="I80" s="373"/>
      <c r="J80" s="373"/>
      <c r="K80" s="373"/>
      <c r="L80" s="373"/>
      <c r="M80" s="373"/>
      <c r="N80" s="373"/>
      <c r="O80" s="373"/>
      <c r="P80" s="373"/>
      <c r="Q80" s="373"/>
      <c r="R80" s="373"/>
      <c r="S80" s="373"/>
      <c r="T80" s="373"/>
      <c r="U80" s="373"/>
      <c r="V80" s="373"/>
      <c r="W80" s="373"/>
      <c r="X80" s="373"/>
      <c r="Y80" s="373"/>
      <c r="Z80" s="373"/>
      <c r="AA80" s="373"/>
      <c r="AB80" s="373"/>
      <c r="AC80" s="373"/>
      <c r="AD80" s="373"/>
      <c r="AE80" s="373"/>
      <c r="AF80" s="373"/>
      <c r="AG80" s="373"/>
      <c r="AH80" s="373"/>
      <c r="AI80" s="373"/>
      <c r="AJ80" s="373"/>
      <c r="AK80" s="373"/>
      <c r="AL80" s="373"/>
      <c r="AM80" s="373"/>
      <c r="AN80" s="373"/>
      <c r="AO80" s="373"/>
      <c r="AP80" s="373"/>
      <c r="AQ80" s="373"/>
      <c r="AR80" s="373"/>
      <c r="AS80" s="373"/>
      <c r="AT80" s="373"/>
      <c r="AU80" s="373"/>
      <c r="AV80" s="373"/>
      <c r="AW80" s="373"/>
      <c r="AX80" s="373"/>
      <c r="AY80" s="373"/>
      <c r="AZ80" s="373"/>
      <c r="BA80" s="373"/>
      <c r="BB80" s="373"/>
      <c r="BC80" s="373"/>
      <c r="BD80" s="373"/>
      <c r="BE80" s="374"/>
      <c r="BF80" s="300"/>
      <c r="BG80" s="187"/>
    </row>
    <row r="81" spans="1:59" s="26" customFormat="1" ht="15.75" customHeight="1" thickBot="1" x14ac:dyDescent="0.35">
      <c r="A81" s="181"/>
      <c r="B81" s="13"/>
      <c r="C81" s="180" t="s">
        <v>49</v>
      </c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375"/>
      <c r="Q81" s="375"/>
      <c r="R81" s="375"/>
      <c r="S81" s="375"/>
      <c r="T81" s="375"/>
      <c r="U81" s="375"/>
      <c r="V81" s="375"/>
      <c r="W81" s="375"/>
      <c r="X81" s="375"/>
      <c r="Y81" s="375"/>
      <c r="Z81" s="375"/>
      <c r="AA81" s="375"/>
      <c r="AB81" s="375"/>
      <c r="AC81" s="375"/>
      <c r="AD81" s="375"/>
      <c r="AE81" s="375"/>
      <c r="AF81" s="375"/>
      <c r="AG81" s="375"/>
      <c r="AH81" s="375"/>
      <c r="AI81" s="375"/>
      <c r="AJ81" s="375"/>
      <c r="AK81" s="375"/>
      <c r="AL81" s="375"/>
      <c r="AM81" s="375"/>
      <c r="AN81" s="375"/>
      <c r="AO81" s="375"/>
      <c r="AP81" s="375"/>
      <c r="AQ81" s="375"/>
      <c r="AR81" s="375"/>
      <c r="AS81" s="375"/>
      <c r="AT81" s="375"/>
      <c r="AU81" s="375"/>
      <c r="AV81" s="375"/>
      <c r="AW81" s="375"/>
      <c r="AX81" s="375"/>
      <c r="AY81" s="375"/>
      <c r="AZ81" s="79"/>
      <c r="BA81" s="80"/>
      <c r="BB81" s="80"/>
      <c r="BC81" s="80"/>
      <c r="BD81" s="80"/>
      <c r="BE81" s="204"/>
      <c r="BF81" s="300"/>
      <c r="BG81" s="187"/>
    </row>
    <row r="82" spans="1:59" s="92" customFormat="1" ht="15.75" customHeight="1" thickTop="1" x14ac:dyDescent="0.3">
      <c r="A82" s="101" t="s">
        <v>165</v>
      </c>
      <c r="B82" s="279" t="s">
        <v>19</v>
      </c>
      <c r="C82" s="241" t="s">
        <v>153</v>
      </c>
      <c r="D82" s="210"/>
      <c r="E82" s="6" t="str">
        <f t="shared" ref="E82:E108" si="172">IF(D82*14=0,"",D82*14)</f>
        <v/>
      </c>
      <c r="F82" s="103"/>
      <c r="G82" s="6" t="str">
        <f t="shared" ref="G82:G108" si="173">IF(F82*14=0,"",F82*14)</f>
        <v/>
      </c>
      <c r="H82" s="103"/>
      <c r="I82" s="104"/>
      <c r="J82" s="57"/>
      <c r="K82" s="6" t="str">
        <f t="shared" ref="K82:K108" si="174">IF(J82*14=0,"",J82*14)</f>
        <v/>
      </c>
      <c r="L82" s="56"/>
      <c r="M82" s="6" t="str">
        <f t="shared" ref="M82:M108" si="175">IF(L82*14=0,"",L82*14)</f>
        <v/>
      </c>
      <c r="N82" s="56"/>
      <c r="O82" s="60"/>
      <c r="P82" s="56"/>
      <c r="Q82" s="6" t="str">
        <f t="shared" ref="Q82:Q120" si="176">IF(P82*14=0,"",P82*14)</f>
        <v/>
      </c>
      <c r="R82" s="56"/>
      <c r="S82" s="6" t="str">
        <f t="shared" ref="S82:S120" si="177">IF(R82*14=0,"",R82*14)</f>
        <v/>
      </c>
      <c r="T82" s="56"/>
      <c r="U82" s="59"/>
      <c r="V82" s="57"/>
      <c r="W82" s="6" t="str">
        <f t="shared" ref="W82:W108" si="178">IF(V82*14=0,"",V82*14)</f>
        <v/>
      </c>
      <c r="X82" s="56"/>
      <c r="Y82" s="6" t="str">
        <f t="shared" ref="Y82:Y108" si="179">IF(X82*14=0,"",X82*14)</f>
        <v/>
      </c>
      <c r="Z82" s="56"/>
      <c r="AA82" s="60"/>
      <c r="AB82" s="56">
        <v>1</v>
      </c>
      <c r="AC82" s="6">
        <f t="shared" ref="AC82:AC108" si="180">IF(AB82*14=0,"",AB82*14)</f>
        <v>14</v>
      </c>
      <c r="AD82" s="56">
        <v>1</v>
      </c>
      <c r="AE82" s="6">
        <f t="shared" ref="AE82:AE108" si="181">IF(AD82*14=0,"",AD82*14)</f>
        <v>14</v>
      </c>
      <c r="AF82" s="56">
        <v>2</v>
      </c>
      <c r="AG82" s="59" t="s">
        <v>79</v>
      </c>
      <c r="AH82" s="57"/>
      <c r="AI82" s="6" t="str">
        <f t="shared" ref="AI82:AI108" si="182">IF(AH82*14=0,"",AH82*14)</f>
        <v/>
      </c>
      <c r="AJ82" s="56"/>
      <c r="AK82" s="6" t="str">
        <f t="shared" ref="AK82:AK108" si="183">IF(AJ82*14=0,"",AJ82*14)</f>
        <v/>
      </c>
      <c r="AL82" s="56"/>
      <c r="AM82" s="60"/>
      <c r="AN82" s="57"/>
      <c r="AO82" s="6" t="str">
        <f t="shared" ref="AO82:AO108" si="184">IF(AN82*14=0,"",AN82*14)</f>
        <v/>
      </c>
      <c r="AP82" s="58"/>
      <c r="AQ82" s="6" t="str">
        <f t="shared" ref="AQ82:AQ108" si="185">IF(AP82*14=0,"",AP82*14)</f>
        <v/>
      </c>
      <c r="AR82" s="58"/>
      <c r="AS82" s="61"/>
      <c r="AT82" s="56"/>
      <c r="AU82" s="6" t="str">
        <f t="shared" ref="AU82:AU108" si="186">IF(AT82*14=0,"",AT82*14)</f>
        <v/>
      </c>
      <c r="AV82" s="56"/>
      <c r="AW82" s="6" t="str">
        <f t="shared" ref="AW82:AW108" si="187">IF(AV82*14=0,"",AV82*14)</f>
        <v/>
      </c>
      <c r="AX82" s="56"/>
      <c r="AY82" s="56"/>
      <c r="AZ82" s="402"/>
      <c r="BA82" s="402"/>
      <c r="BB82" s="402"/>
      <c r="BC82" s="402"/>
      <c r="BD82" s="403"/>
      <c r="BE82" s="403"/>
      <c r="BF82" s="299" t="s">
        <v>386</v>
      </c>
      <c r="BG82" s="246" t="s">
        <v>147</v>
      </c>
    </row>
    <row r="83" spans="1:59" s="92" customFormat="1" ht="15.75" customHeight="1" x14ac:dyDescent="0.3">
      <c r="A83" s="101" t="s">
        <v>166</v>
      </c>
      <c r="B83" s="53" t="s">
        <v>19</v>
      </c>
      <c r="C83" s="242" t="s">
        <v>154</v>
      </c>
      <c r="D83" s="210"/>
      <c r="E83" s="6" t="str">
        <f t="shared" si="172"/>
        <v/>
      </c>
      <c r="F83" s="103"/>
      <c r="G83" s="6" t="str">
        <f t="shared" si="173"/>
        <v/>
      </c>
      <c r="H83" s="103"/>
      <c r="I83" s="104"/>
      <c r="J83" s="57"/>
      <c r="K83" s="6" t="str">
        <f t="shared" si="174"/>
        <v/>
      </c>
      <c r="L83" s="56"/>
      <c r="M83" s="6" t="str">
        <f t="shared" si="175"/>
        <v/>
      </c>
      <c r="N83" s="56"/>
      <c r="O83" s="60"/>
      <c r="P83" s="56"/>
      <c r="Q83" s="6" t="str">
        <f t="shared" si="176"/>
        <v/>
      </c>
      <c r="R83" s="56"/>
      <c r="S83" s="6" t="str">
        <f t="shared" si="177"/>
        <v/>
      </c>
      <c r="T83" s="56"/>
      <c r="U83" s="59"/>
      <c r="V83" s="57"/>
      <c r="W83" s="6" t="str">
        <f t="shared" si="178"/>
        <v/>
      </c>
      <c r="X83" s="56"/>
      <c r="Y83" s="6" t="str">
        <f t="shared" si="179"/>
        <v/>
      </c>
      <c r="Z83" s="56"/>
      <c r="AA83" s="60"/>
      <c r="AB83" s="56">
        <v>1</v>
      </c>
      <c r="AC83" s="6">
        <f t="shared" si="180"/>
        <v>14</v>
      </c>
      <c r="AD83" s="56">
        <v>1</v>
      </c>
      <c r="AE83" s="6">
        <f t="shared" si="181"/>
        <v>14</v>
      </c>
      <c r="AF83" s="56">
        <v>2</v>
      </c>
      <c r="AG83" s="59" t="s">
        <v>79</v>
      </c>
      <c r="AH83" s="57"/>
      <c r="AI83" s="6" t="str">
        <f t="shared" si="182"/>
        <v/>
      </c>
      <c r="AJ83" s="56"/>
      <c r="AK83" s="6" t="str">
        <f t="shared" si="183"/>
        <v/>
      </c>
      <c r="AL83" s="56"/>
      <c r="AM83" s="60"/>
      <c r="AN83" s="57"/>
      <c r="AO83" s="6" t="str">
        <f t="shared" si="184"/>
        <v/>
      </c>
      <c r="AP83" s="58"/>
      <c r="AQ83" s="6" t="str">
        <f t="shared" si="185"/>
        <v/>
      </c>
      <c r="AR83" s="58"/>
      <c r="AS83" s="61"/>
      <c r="AT83" s="56"/>
      <c r="AU83" s="6" t="str">
        <f t="shared" si="186"/>
        <v/>
      </c>
      <c r="AV83" s="56"/>
      <c r="AW83" s="6" t="str">
        <f t="shared" si="187"/>
        <v/>
      </c>
      <c r="AX83" s="56"/>
      <c r="AY83" s="56"/>
      <c r="AZ83" s="376"/>
      <c r="BA83" s="377"/>
      <c r="BB83" s="377"/>
      <c r="BC83" s="378"/>
      <c r="BD83" s="382"/>
      <c r="BE83" s="383"/>
      <c r="BF83" s="299" t="s">
        <v>386</v>
      </c>
      <c r="BG83" s="246" t="s">
        <v>148</v>
      </c>
    </row>
    <row r="84" spans="1:59" s="92" customFormat="1" ht="15.75" customHeight="1" x14ac:dyDescent="0.3">
      <c r="A84" s="101" t="s">
        <v>167</v>
      </c>
      <c r="B84" s="280" t="s">
        <v>19</v>
      </c>
      <c r="C84" s="242" t="s">
        <v>155</v>
      </c>
      <c r="D84" s="210"/>
      <c r="E84" s="6" t="str">
        <f t="shared" si="172"/>
        <v/>
      </c>
      <c r="F84" s="103"/>
      <c r="G84" s="6" t="str">
        <f t="shared" si="173"/>
        <v/>
      </c>
      <c r="H84" s="103"/>
      <c r="I84" s="104"/>
      <c r="J84" s="57"/>
      <c r="K84" s="6" t="str">
        <f t="shared" si="174"/>
        <v/>
      </c>
      <c r="L84" s="56"/>
      <c r="M84" s="6" t="str">
        <f t="shared" si="175"/>
        <v/>
      </c>
      <c r="N84" s="56"/>
      <c r="O84" s="60"/>
      <c r="P84" s="56"/>
      <c r="Q84" s="6" t="str">
        <f t="shared" si="176"/>
        <v/>
      </c>
      <c r="R84" s="56"/>
      <c r="S84" s="6" t="str">
        <f t="shared" si="177"/>
        <v/>
      </c>
      <c r="T84" s="56"/>
      <c r="U84" s="59"/>
      <c r="V84" s="57"/>
      <c r="W84" s="6" t="str">
        <f t="shared" si="178"/>
        <v/>
      </c>
      <c r="X84" s="56"/>
      <c r="Y84" s="6" t="str">
        <f t="shared" si="179"/>
        <v/>
      </c>
      <c r="Z84" s="56"/>
      <c r="AA84" s="60"/>
      <c r="AB84" s="56"/>
      <c r="AC84" s="6" t="str">
        <f t="shared" si="180"/>
        <v/>
      </c>
      <c r="AD84" s="56"/>
      <c r="AE84" s="6" t="str">
        <f t="shared" si="181"/>
        <v/>
      </c>
      <c r="AF84" s="56"/>
      <c r="AG84" s="59"/>
      <c r="AH84" s="57">
        <v>1</v>
      </c>
      <c r="AI84" s="6">
        <f t="shared" si="182"/>
        <v>14</v>
      </c>
      <c r="AJ84" s="56">
        <v>1</v>
      </c>
      <c r="AK84" s="6">
        <f t="shared" si="183"/>
        <v>14</v>
      </c>
      <c r="AL84" s="56">
        <v>2</v>
      </c>
      <c r="AM84" s="60" t="s">
        <v>79</v>
      </c>
      <c r="AN84" s="57"/>
      <c r="AO84" s="6" t="str">
        <f t="shared" si="184"/>
        <v/>
      </c>
      <c r="AP84" s="58"/>
      <c r="AQ84" s="6" t="str">
        <f t="shared" si="185"/>
        <v/>
      </c>
      <c r="AR84" s="58"/>
      <c r="AS84" s="61"/>
      <c r="AT84" s="56"/>
      <c r="AU84" s="6" t="str">
        <f t="shared" si="186"/>
        <v/>
      </c>
      <c r="AV84" s="56"/>
      <c r="AW84" s="6" t="str">
        <f t="shared" si="187"/>
        <v/>
      </c>
      <c r="AX84" s="56"/>
      <c r="AY84" s="56"/>
      <c r="AZ84" s="376"/>
      <c r="BA84" s="377"/>
      <c r="BB84" s="377"/>
      <c r="BC84" s="378"/>
      <c r="BD84" s="380"/>
      <c r="BE84" s="381"/>
      <c r="BF84" s="299" t="s">
        <v>386</v>
      </c>
      <c r="BG84" s="246" t="s">
        <v>148</v>
      </c>
    </row>
    <row r="85" spans="1:59" s="92" customFormat="1" ht="15.6" customHeight="1" x14ac:dyDescent="0.3">
      <c r="A85" s="101" t="s">
        <v>168</v>
      </c>
      <c r="B85" s="53" t="s">
        <v>19</v>
      </c>
      <c r="C85" s="242" t="s">
        <v>156</v>
      </c>
      <c r="D85" s="210"/>
      <c r="E85" s="6" t="str">
        <f t="shared" si="172"/>
        <v/>
      </c>
      <c r="F85" s="103"/>
      <c r="G85" s="6" t="str">
        <f t="shared" si="173"/>
        <v/>
      </c>
      <c r="H85" s="103"/>
      <c r="I85" s="104"/>
      <c r="J85" s="57"/>
      <c r="K85" s="6" t="str">
        <f t="shared" si="174"/>
        <v/>
      </c>
      <c r="L85" s="56"/>
      <c r="M85" s="6" t="str">
        <f t="shared" si="175"/>
        <v/>
      </c>
      <c r="N85" s="56"/>
      <c r="O85" s="60"/>
      <c r="P85" s="56"/>
      <c r="Q85" s="6" t="str">
        <f t="shared" si="176"/>
        <v/>
      </c>
      <c r="R85" s="56"/>
      <c r="S85" s="6" t="str">
        <f t="shared" si="177"/>
        <v/>
      </c>
      <c r="T85" s="56"/>
      <c r="U85" s="59"/>
      <c r="V85" s="57"/>
      <c r="W85" s="6" t="str">
        <f t="shared" si="178"/>
        <v/>
      </c>
      <c r="X85" s="56"/>
      <c r="Y85" s="6" t="str">
        <f t="shared" si="179"/>
        <v/>
      </c>
      <c r="Z85" s="56"/>
      <c r="AA85" s="60"/>
      <c r="AB85" s="56"/>
      <c r="AC85" s="6" t="str">
        <f t="shared" si="180"/>
        <v/>
      </c>
      <c r="AD85" s="56"/>
      <c r="AE85" s="6" t="str">
        <f t="shared" si="181"/>
        <v/>
      </c>
      <c r="AF85" s="56"/>
      <c r="AG85" s="59"/>
      <c r="AH85" s="57">
        <v>1</v>
      </c>
      <c r="AI85" s="6">
        <f t="shared" si="182"/>
        <v>14</v>
      </c>
      <c r="AJ85" s="56">
        <v>1</v>
      </c>
      <c r="AK85" s="6">
        <f t="shared" si="183"/>
        <v>14</v>
      </c>
      <c r="AL85" s="56">
        <v>2</v>
      </c>
      <c r="AM85" s="60" t="s">
        <v>79</v>
      </c>
      <c r="AN85" s="57"/>
      <c r="AO85" s="6" t="str">
        <f t="shared" si="184"/>
        <v/>
      </c>
      <c r="AP85" s="58"/>
      <c r="AQ85" s="6" t="str">
        <f t="shared" si="185"/>
        <v/>
      </c>
      <c r="AR85" s="58"/>
      <c r="AS85" s="61"/>
      <c r="AT85" s="56"/>
      <c r="AU85" s="6" t="str">
        <f t="shared" si="186"/>
        <v/>
      </c>
      <c r="AV85" s="56"/>
      <c r="AW85" s="6" t="str">
        <f t="shared" si="187"/>
        <v/>
      </c>
      <c r="AX85" s="56"/>
      <c r="AY85" s="56"/>
      <c r="AZ85" s="379"/>
      <c r="BA85" s="379"/>
      <c r="BB85" s="379"/>
      <c r="BC85" s="379"/>
      <c r="BD85" s="400"/>
      <c r="BE85" s="400"/>
      <c r="BF85" s="299" t="s">
        <v>386</v>
      </c>
      <c r="BG85" s="246" t="s">
        <v>147</v>
      </c>
    </row>
    <row r="86" spans="1:59" s="92" customFormat="1" ht="15.75" customHeight="1" x14ac:dyDescent="0.3">
      <c r="A86" s="101" t="s">
        <v>169</v>
      </c>
      <c r="B86" s="53" t="s">
        <v>19</v>
      </c>
      <c r="C86" s="241" t="s">
        <v>157</v>
      </c>
      <c r="D86" s="210"/>
      <c r="E86" s="6" t="str">
        <f t="shared" si="172"/>
        <v/>
      </c>
      <c r="F86" s="103"/>
      <c r="G86" s="6" t="str">
        <f t="shared" si="173"/>
        <v/>
      </c>
      <c r="H86" s="103"/>
      <c r="I86" s="104"/>
      <c r="J86" s="57"/>
      <c r="K86" s="6" t="str">
        <f t="shared" si="174"/>
        <v/>
      </c>
      <c r="L86" s="56"/>
      <c r="M86" s="6" t="str">
        <f t="shared" si="175"/>
        <v/>
      </c>
      <c r="N86" s="56"/>
      <c r="O86" s="60"/>
      <c r="P86" s="56"/>
      <c r="Q86" s="6" t="str">
        <f t="shared" si="176"/>
        <v/>
      </c>
      <c r="R86" s="56"/>
      <c r="S86" s="6" t="str">
        <f t="shared" si="177"/>
        <v/>
      </c>
      <c r="T86" s="56"/>
      <c r="U86" s="59"/>
      <c r="V86" s="57"/>
      <c r="W86" s="6" t="str">
        <f t="shared" si="178"/>
        <v/>
      </c>
      <c r="X86" s="56"/>
      <c r="Y86" s="6" t="str">
        <f t="shared" si="179"/>
        <v/>
      </c>
      <c r="Z86" s="56"/>
      <c r="AA86" s="60"/>
      <c r="AB86" s="56"/>
      <c r="AC86" s="6" t="str">
        <f t="shared" si="180"/>
        <v/>
      </c>
      <c r="AD86" s="56"/>
      <c r="AE86" s="6" t="str">
        <f t="shared" si="181"/>
        <v/>
      </c>
      <c r="AF86" s="56"/>
      <c r="AG86" s="59"/>
      <c r="AH86" s="57">
        <v>1</v>
      </c>
      <c r="AI86" s="6">
        <f t="shared" si="182"/>
        <v>14</v>
      </c>
      <c r="AJ86" s="56">
        <v>1</v>
      </c>
      <c r="AK86" s="6">
        <f t="shared" si="183"/>
        <v>14</v>
      </c>
      <c r="AL86" s="56">
        <v>2</v>
      </c>
      <c r="AM86" s="60" t="s">
        <v>79</v>
      </c>
      <c r="AN86" s="57"/>
      <c r="AO86" s="6" t="str">
        <f t="shared" si="184"/>
        <v/>
      </c>
      <c r="AP86" s="58"/>
      <c r="AQ86" s="6" t="str">
        <f t="shared" si="185"/>
        <v/>
      </c>
      <c r="AR86" s="58"/>
      <c r="AS86" s="61"/>
      <c r="AT86" s="56"/>
      <c r="AU86" s="6" t="str">
        <f t="shared" si="186"/>
        <v/>
      </c>
      <c r="AV86" s="56"/>
      <c r="AW86" s="6" t="str">
        <f t="shared" si="187"/>
        <v/>
      </c>
      <c r="AX86" s="56"/>
      <c r="AY86" s="56"/>
      <c r="AZ86" s="366"/>
      <c r="BA86" s="367"/>
      <c r="BB86" s="367"/>
      <c r="BC86" s="368"/>
      <c r="BD86" s="369"/>
      <c r="BE86" s="370"/>
      <c r="BF86" s="299" t="s">
        <v>386</v>
      </c>
      <c r="BG86" s="246" t="s">
        <v>147</v>
      </c>
    </row>
    <row r="87" spans="1:59" s="92" customFormat="1" ht="15.75" customHeight="1" x14ac:dyDescent="0.3">
      <c r="A87" s="101" t="s">
        <v>170</v>
      </c>
      <c r="B87" s="53" t="s">
        <v>19</v>
      </c>
      <c r="C87" s="242" t="s">
        <v>158</v>
      </c>
      <c r="D87" s="210"/>
      <c r="E87" s="6" t="str">
        <f t="shared" si="172"/>
        <v/>
      </c>
      <c r="F87" s="103"/>
      <c r="G87" s="6" t="str">
        <f t="shared" si="173"/>
        <v/>
      </c>
      <c r="H87" s="103"/>
      <c r="I87" s="104"/>
      <c r="J87" s="57"/>
      <c r="K87" s="6" t="str">
        <f t="shared" si="174"/>
        <v/>
      </c>
      <c r="L87" s="56"/>
      <c r="M87" s="6" t="str">
        <f t="shared" si="175"/>
        <v/>
      </c>
      <c r="N87" s="56"/>
      <c r="O87" s="60"/>
      <c r="P87" s="56"/>
      <c r="Q87" s="6" t="str">
        <f t="shared" si="176"/>
        <v/>
      </c>
      <c r="R87" s="56"/>
      <c r="S87" s="6" t="str">
        <f t="shared" si="177"/>
        <v/>
      </c>
      <c r="T87" s="56"/>
      <c r="U87" s="59"/>
      <c r="V87" s="57"/>
      <c r="W87" s="6" t="str">
        <f t="shared" si="178"/>
        <v/>
      </c>
      <c r="X87" s="56"/>
      <c r="Y87" s="6" t="str">
        <f t="shared" si="179"/>
        <v/>
      </c>
      <c r="Z87" s="56"/>
      <c r="AA87" s="60"/>
      <c r="AB87" s="56"/>
      <c r="AC87" s="6" t="str">
        <f t="shared" si="180"/>
        <v/>
      </c>
      <c r="AD87" s="56"/>
      <c r="AE87" s="6" t="str">
        <f t="shared" si="181"/>
        <v/>
      </c>
      <c r="AF87" s="56"/>
      <c r="AG87" s="59"/>
      <c r="AH87" s="57">
        <v>1</v>
      </c>
      <c r="AI87" s="6">
        <f t="shared" si="182"/>
        <v>14</v>
      </c>
      <c r="AJ87" s="56">
        <v>1</v>
      </c>
      <c r="AK87" s="6">
        <f t="shared" si="183"/>
        <v>14</v>
      </c>
      <c r="AL87" s="56">
        <v>2</v>
      </c>
      <c r="AM87" s="60" t="s">
        <v>79</v>
      </c>
      <c r="AN87" s="57"/>
      <c r="AO87" s="6" t="str">
        <f t="shared" si="184"/>
        <v/>
      </c>
      <c r="AP87" s="58"/>
      <c r="AQ87" s="6" t="str">
        <f t="shared" si="185"/>
        <v/>
      </c>
      <c r="AR87" s="58"/>
      <c r="AS87" s="61"/>
      <c r="AT87" s="56"/>
      <c r="AU87" s="6" t="str">
        <f t="shared" si="186"/>
        <v/>
      </c>
      <c r="AV87" s="56"/>
      <c r="AW87" s="6" t="str">
        <f t="shared" si="187"/>
        <v/>
      </c>
      <c r="AX87" s="56"/>
      <c r="AY87" s="56"/>
      <c r="AZ87" s="366"/>
      <c r="BA87" s="367"/>
      <c r="BB87" s="367"/>
      <c r="BC87" s="368"/>
      <c r="BD87" s="369"/>
      <c r="BE87" s="370"/>
      <c r="BF87" s="299" t="s">
        <v>386</v>
      </c>
      <c r="BG87" s="246" t="s">
        <v>148</v>
      </c>
    </row>
    <row r="88" spans="1:59" s="92" customFormat="1" ht="15.75" customHeight="1" x14ac:dyDescent="0.3">
      <c r="A88" s="101" t="s">
        <v>172</v>
      </c>
      <c r="B88" s="53" t="s">
        <v>19</v>
      </c>
      <c r="C88" s="243" t="s">
        <v>171</v>
      </c>
      <c r="D88" s="210"/>
      <c r="E88" s="6" t="str">
        <f t="shared" si="172"/>
        <v/>
      </c>
      <c r="F88" s="103"/>
      <c r="G88" s="6" t="str">
        <f t="shared" si="173"/>
        <v/>
      </c>
      <c r="H88" s="103"/>
      <c r="I88" s="104"/>
      <c r="J88" s="57"/>
      <c r="K88" s="6" t="str">
        <f t="shared" si="174"/>
        <v/>
      </c>
      <c r="L88" s="56"/>
      <c r="M88" s="6" t="str">
        <f t="shared" si="175"/>
        <v/>
      </c>
      <c r="N88" s="56"/>
      <c r="O88" s="60"/>
      <c r="P88" s="56"/>
      <c r="Q88" s="6" t="str">
        <f t="shared" si="176"/>
        <v/>
      </c>
      <c r="R88" s="56"/>
      <c r="S88" s="6" t="str">
        <f t="shared" si="177"/>
        <v/>
      </c>
      <c r="T88" s="56"/>
      <c r="U88" s="59"/>
      <c r="V88" s="57"/>
      <c r="W88" s="6" t="str">
        <f t="shared" si="178"/>
        <v/>
      </c>
      <c r="X88" s="56"/>
      <c r="Y88" s="6" t="str">
        <f t="shared" si="179"/>
        <v/>
      </c>
      <c r="Z88" s="56"/>
      <c r="AA88" s="60"/>
      <c r="AB88" s="56"/>
      <c r="AC88" s="6" t="str">
        <f t="shared" si="180"/>
        <v/>
      </c>
      <c r="AD88" s="56"/>
      <c r="AE88" s="6" t="str">
        <f t="shared" si="181"/>
        <v/>
      </c>
      <c r="AF88" s="56"/>
      <c r="AG88" s="59"/>
      <c r="AH88" s="57"/>
      <c r="AI88" s="6" t="str">
        <f t="shared" si="182"/>
        <v/>
      </c>
      <c r="AJ88" s="56"/>
      <c r="AK88" s="6" t="str">
        <f t="shared" si="183"/>
        <v/>
      </c>
      <c r="AL88" s="56"/>
      <c r="AM88" s="60"/>
      <c r="AN88" s="57">
        <v>1</v>
      </c>
      <c r="AO88" s="6">
        <f t="shared" si="184"/>
        <v>14</v>
      </c>
      <c r="AP88" s="58">
        <v>1</v>
      </c>
      <c r="AQ88" s="6">
        <f t="shared" si="185"/>
        <v>14</v>
      </c>
      <c r="AR88" s="58">
        <v>2</v>
      </c>
      <c r="AS88" s="61" t="s">
        <v>79</v>
      </c>
      <c r="AT88" s="56"/>
      <c r="AU88" s="6" t="str">
        <f t="shared" si="186"/>
        <v/>
      </c>
      <c r="AV88" s="56"/>
      <c r="AW88" s="6" t="str">
        <f t="shared" si="187"/>
        <v/>
      </c>
      <c r="AX88" s="56"/>
      <c r="AY88" s="56"/>
      <c r="AZ88" s="366"/>
      <c r="BA88" s="367"/>
      <c r="BB88" s="367"/>
      <c r="BC88" s="368"/>
      <c r="BD88" s="369"/>
      <c r="BE88" s="370"/>
      <c r="BF88" s="299" t="s">
        <v>386</v>
      </c>
      <c r="BG88" s="246" t="s">
        <v>148</v>
      </c>
    </row>
    <row r="89" spans="1:59" s="92" customFormat="1" x14ac:dyDescent="0.3">
      <c r="A89" s="101" t="s">
        <v>174</v>
      </c>
      <c r="B89" s="53" t="s">
        <v>19</v>
      </c>
      <c r="C89" s="243" t="s">
        <v>173</v>
      </c>
      <c r="D89" s="210"/>
      <c r="E89" s="6" t="str">
        <f t="shared" si="172"/>
        <v/>
      </c>
      <c r="F89" s="103"/>
      <c r="G89" s="6" t="str">
        <f t="shared" si="173"/>
        <v/>
      </c>
      <c r="H89" s="103"/>
      <c r="I89" s="104"/>
      <c r="J89" s="57"/>
      <c r="K89" s="6" t="str">
        <f t="shared" si="174"/>
        <v/>
      </c>
      <c r="L89" s="56"/>
      <c r="M89" s="6" t="str">
        <f t="shared" si="175"/>
        <v/>
      </c>
      <c r="N89" s="56"/>
      <c r="O89" s="60"/>
      <c r="P89" s="56"/>
      <c r="Q89" s="6" t="str">
        <f t="shared" si="176"/>
        <v/>
      </c>
      <c r="R89" s="56"/>
      <c r="S89" s="6" t="str">
        <f t="shared" si="177"/>
        <v/>
      </c>
      <c r="T89" s="56"/>
      <c r="U89" s="59"/>
      <c r="V89" s="57"/>
      <c r="W89" s="6" t="str">
        <f t="shared" si="178"/>
        <v/>
      </c>
      <c r="X89" s="56"/>
      <c r="Y89" s="6" t="str">
        <f t="shared" si="179"/>
        <v/>
      </c>
      <c r="Z89" s="56"/>
      <c r="AA89" s="60"/>
      <c r="AB89" s="56"/>
      <c r="AC89" s="6" t="str">
        <f t="shared" si="180"/>
        <v/>
      </c>
      <c r="AD89" s="56"/>
      <c r="AE89" s="6" t="str">
        <f t="shared" si="181"/>
        <v/>
      </c>
      <c r="AF89" s="56"/>
      <c r="AG89" s="59"/>
      <c r="AH89" s="57"/>
      <c r="AI89" s="6" t="str">
        <f t="shared" si="182"/>
        <v/>
      </c>
      <c r="AJ89" s="56"/>
      <c r="AK89" s="6" t="str">
        <f t="shared" si="183"/>
        <v/>
      </c>
      <c r="AL89" s="56"/>
      <c r="AM89" s="60"/>
      <c r="AN89" s="57">
        <v>1</v>
      </c>
      <c r="AO89" s="6">
        <f t="shared" si="184"/>
        <v>14</v>
      </c>
      <c r="AP89" s="58">
        <v>1</v>
      </c>
      <c r="AQ89" s="6">
        <f t="shared" si="185"/>
        <v>14</v>
      </c>
      <c r="AR89" s="58">
        <v>2</v>
      </c>
      <c r="AS89" s="61" t="s">
        <v>79</v>
      </c>
      <c r="AT89" s="56"/>
      <c r="AU89" s="6" t="str">
        <f t="shared" si="186"/>
        <v/>
      </c>
      <c r="AV89" s="56"/>
      <c r="AW89" s="6" t="str">
        <f t="shared" si="187"/>
        <v/>
      </c>
      <c r="AX89" s="56"/>
      <c r="AY89" s="56"/>
      <c r="AZ89" s="366"/>
      <c r="BA89" s="367"/>
      <c r="BB89" s="367"/>
      <c r="BC89" s="368"/>
      <c r="BD89" s="369"/>
      <c r="BE89" s="370"/>
      <c r="BF89" s="299" t="s">
        <v>386</v>
      </c>
      <c r="BG89" s="246" t="s">
        <v>147</v>
      </c>
    </row>
    <row r="90" spans="1:59" s="92" customFormat="1" x14ac:dyDescent="0.3">
      <c r="A90" s="101" t="s">
        <v>176</v>
      </c>
      <c r="B90" s="281" t="s">
        <v>19</v>
      </c>
      <c r="C90" s="243" t="s">
        <v>175</v>
      </c>
      <c r="D90" s="210"/>
      <c r="E90" s="6" t="str">
        <f t="shared" si="172"/>
        <v/>
      </c>
      <c r="F90" s="103"/>
      <c r="G90" s="6" t="str">
        <f t="shared" si="173"/>
        <v/>
      </c>
      <c r="H90" s="103"/>
      <c r="I90" s="104"/>
      <c r="J90" s="57"/>
      <c r="K90" s="6" t="str">
        <f t="shared" si="174"/>
        <v/>
      </c>
      <c r="L90" s="56"/>
      <c r="M90" s="6" t="str">
        <f t="shared" si="175"/>
        <v/>
      </c>
      <c r="N90" s="56"/>
      <c r="O90" s="60"/>
      <c r="P90" s="56"/>
      <c r="Q90" s="6" t="str">
        <f t="shared" si="176"/>
        <v/>
      </c>
      <c r="R90" s="56"/>
      <c r="S90" s="6" t="str">
        <f t="shared" si="177"/>
        <v/>
      </c>
      <c r="T90" s="56"/>
      <c r="U90" s="59"/>
      <c r="V90" s="57"/>
      <c r="W90" s="6" t="str">
        <f t="shared" si="178"/>
        <v/>
      </c>
      <c r="X90" s="56"/>
      <c r="Y90" s="6" t="str">
        <f t="shared" si="179"/>
        <v/>
      </c>
      <c r="Z90" s="56"/>
      <c r="AA90" s="60"/>
      <c r="AB90" s="56"/>
      <c r="AC90" s="6" t="str">
        <f t="shared" si="180"/>
        <v/>
      </c>
      <c r="AD90" s="56"/>
      <c r="AE90" s="6" t="str">
        <f t="shared" si="181"/>
        <v/>
      </c>
      <c r="AF90" s="56"/>
      <c r="AG90" s="59"/>
      <c r="AH90" s="57"/>
      <c r="AI90" s="6" t="str">
        <f t="shared" si="182"/>
        <v/>
      </c>
      <c r="AJ90" s="56"/>
      <c r="AK90" s="6" t="str">
        <f t="shared" si="183"/>
        <v/>
      </c>
      <c r="AL90" s="56"/>
      <c r="AM90" s="60"/>
      <c r="AN90" s="57">
        <v>1</v>
      </c>
      <c r="AO90" s="6">
        <f t="shared" si="184"/>
        <v>14</v>
      </c>
      <c r="AP90" s="58">
        <v>1</v>
      </c>
      <c r="AQ90" s="6">
        <f t="shared" si="185"/>
        <v>14</v>
      </c>
      <c r="AR90" s="58">
        <v>2</v>
      </c>
      <c r="AS90" s="61" t="s">
        <v>79</v>
      </c>
      <c r="AT90" s="56"/>
      <c r="AU90" s="6" t="str">
        <f t="shared" si="186"/>
        <v/>
      </c>
      <c r="AV90" s="56"/>
      <c r="AW90" s="6" t="str">
        <f t="shared" si="187"/>
        <v/>
      </c>
      <c r="AX90" s="56"/>
      <c r="AY90" s="56"/>
      <c r="AZ90" s="366"/>
      <c r="BA90" s="367"/>
      <c r="BB90" s="367"/>
      <c r="BC90" s="368"/>
      <c r="BD90" s="369"/>
      <c r="BE90" s="370"/>
      <c r="BF90" s="299" t="s">
        <v>386</v>
      </c>
      <c r="BG90" s="246" t="s">
        <v>188</v>
      </c>
    </row>
    <row r="91" spans="1:59" s="92" customFormat="1" ht="15.75" customHeight="1" x14ac:dyDescent="0.3">
      <c r="A91" s="101" t="s">
        <v>177</v>
      </c>
      <c r="B91" s="53" t="s">
        <v>19</v>
      </c>
      <c r="C91" s="243" t="s">
        <v>178</v>
      </c>
      <c r="D91" s="210"/>
      <c r="E91" s="6" t="str">
        <f t="shared" si="172"/>
        <v/>
      </c>
      <c r="F91" s="103"/>
      <c r="G91" s="6" t="str">
        <f t="shared" si="173"/>
        <v/>
      </c>
      <c r="H91" s="103"/>
      <c r="I91" s="104"/>
      <c r="J91" s="57"/>
      <c r="K91" s="6" t="str">
        <f t="shared" si="174"/>
        <v/>
      </c>
      <c r="L91" s="56"/>
      <c r="M91" s="6" t="str">
        <f t="shared" si="175"/>
        <v/>
      </c>
      <c r="N91" s="56"/>
      <c r="O91" s="60"/>
      <c r="P91" s="56"/>
      <c r="Q91" s="6" t="str">
        <f t="shared" si="176"/>
        <v/>
      </c>
      <c r="R91" s="56"/>
      <c r="S91" s="6" t="str">
        <f t="shared" si="177"/>
        <v/>
      </c>
      <c r="T91" s="56"/>
      <c r="U91" s="59"/>
      <c r="V91" s="57"/>
      <c r="W91" s="6" t="str">
        <f t="shared" si="178"/>
        <v/>
      </c>
      <c r="X91" s="56"/>
      <c r="Y91" s="6" t="str">
        <f t="shared" si="179"/>
        <v/>
      </c>
      <c r="Z91" s="56"/>
      <c r="AA91" s="60"/>
      <c r="AB91" s="56"/>
      <c r="AC91" s="6" t="str">
        <f t="shared" si="180"/>
        <v/>
      </c>
      <c r="AD91" s="56"/>
      <c r="AE91" s="6" t="str">
        <f t="shared" si="181"/>
        <v/>
      </c>
      <c r="AF91" s="56"/>
      <c r="AG91" s="59"/>
      <c r="AH91" s="57"/>
      <c r="AI91" s="6" t="str">
        <f t="shared" si="182"/>
        <v/>
      </c>
      <c r="AJ91" s="56"/>
      <c r="AK91" s="6" t="str">
        <f t="shared" si="183"/>
        <v/>
      </c>
      <c r="AL91" s="56"/>
      <c r="AM91" s="60"/>
      <c r="AN91" s="57">
        <v>1</v>
      </c>
      <c r="AO91" s="6">
        <f t="shared" si="184"/>
        <v>14</v>
      </c>
      <c r="AP91" s="58">
        <v>1</v>
      </c>
      <c r="AQ91" s="6">
        <f t="shared" si="185"/>
        <v>14</v>
      </c>
      <c r="AR91" s="58">
        <v>2</v>
      </c>
      <c r="AS91" s="61" t="s">
        <v>79</v>
      </c>
      <c r="AT91" s="56"/>
      <c r="AU91" s="6" t="str">
        <f t="shared" si="186"/>
        <v/>
      </c>
      <c r="AV91" s="56"/>
      <c r="AW91" s="6" t="str">
        <f t="shared" si="187"/>
        <v/>
      </c>
      <c r="AX91" s="56"/>
      <c r="AY91" s="56"/>
      <c r="AZ91" s="366"/>
      <c r="BA91" s="367"/>
      <c r="BB91" s="367"/>
      <c r="BC91" s="368"/>
      <c r="BD91" s="369"/>
      <c r="BE91" s="370"/>
      <c r="BF91" s="299" t="s">
        <v>386</v>
      </c>
      <c r="BG91" s="246" t="s">
        <v>187</v>
      </c>
    </row>
    <row r="92" spans="1:59" s="92" customFormat="1" ht="15.75" customHeight="1" x14ac:dyDescent="0.3">
      <c r="A92" s="101" t="s">
        <v>180</v>
      </c>
      <c r="B92" s="53" t="s">
        <v>19</v>
      </c>
      <c r="C92" s="243" t="s">
        <v>179</v>
      </c>
      <c r="D92" s="210"/>
      <c r="E92" s="6" t="str">
        <f t="shared" si="172"/>
        <v/>
      </c>
      <c r="F92" s="103"/>
      <c r="G92" s="6" t="str">
        <f t="shared" si="173"/>
        <v/>
      </c>
      <c r="H92" s="103"/>
      <c r="I92" s="104"/>
      <c r="J92" s="57"/>
      <c r="K92" s="6" t="str">
        <f t="shared" si="174"/>
        <v/>
      </c>
      <c r="L92" s="56"/>
      <c r="M92" s="6" t="str">
        <f t="shared" si="175"/>
        <v/>
      </c>
      <c r="N92" s="56"/>
      <c r="O92" s="60"/>
      <c r="P92" s="56"/>
      <c r="Q92" s="6" t="str">
        <f t="shared" si="176"/>
        <v/>
      </c>
      <c r="R92" s="56"/>
      <c r="S92" s="6" t="str">
        <f t="shared" si="177"/>
        <v/>
      </c>
      <c r="T92" s="56"/>
      <c r="U92" s="59"/>
      <c r="V92" s="57"/>
      <c r="W92" s="6" t="str">
        <f t="shared" si="178"/>
        <v/>
      </c>
      <c r="X92" s="56"/>
      <c r="Y92" s="6" t="str">
        <f t="shared" si="179"/>
        <v/>
      </c>
      <c r="Z92" s="56"/>
      <c r="AA92" s="60"/>
      <c r="AB92" s="56"/>
      <c r="AC92" s="6" t="str">
        <f t="shared" si="180"/>
        <v/>
      </c>
      <c r="AD92" s="56"/>
      <c r="AE92" s="6" t="str">
        <f t="shared" si="181"/>
        <v/>
      </c>
      <c r="AF92" s="56"/>
      <c r="AG92" s="59"/>
      <c r="AH92" s="57"/>
      <c r="AI92" s="6" t="str">
        <f t="shared" si="182"/>
        <v/>
      </c>
      <c r="AJ92" s="56"/>
      <c r="AK92" s="6" t="str">
        <f t="shared" si="183"/>
        <v/>
      </c>
      <c r="AL92" s="56"/>
      <c r="AM92" s="60"/>
      <c r="AN92" s="57"/>
      <c r="AO92" s="6" t="str">
        <f t="shared" si="184"/>
        <v/>
      </c>
      <c r="AP92" s="58"/>
      <c r="AQ92" s="6" t="str">
        <f t="shared" si="185"/>
        <v/>
      </c>
      <c r="AR92" s="58"/>
      <c r="AS92" s="61"/>
      <c r="AT92" s="56">
        <v>1</v>
      </c>
      <c r="AU92" s="6">
        <f t="shared" si="186"/>
        <v>14</v>
      </c>
      <c r="AV92" s="56">
        <v>1</v>
      </c>
      <c r="AW92" s="6">
        <f t="shared" si="187"/>
        <v>14</v>
      </c>
      <c r="AX92" s="56">
        <v>2</v>
      </c>
      <c r="AY92" s="56" t="s">
        <v>79</v>
      </c>
      <c r="AZ92" s="366"/>
      <c r="BA92" s="367"/>
      <c r="BB92" s="367"/>
      <c r="BC92" s="368"/>
      <c r="BD92" s="369"/>
      <c r="BE92" s="370"/>
      <c r="BF92" s="299" t="s">
        <v>386</v>
      </c>
      <c r="BG92" s="246" t="s">
        <v>188</v>
      </c>
    </row>
    <row r="93" spans="1:59" s="92" customFormat="1" ht="15.75" customHeight="1" x14ac:dyDescent="0.3">
      <c r="A93" s="101" t="s">
        <v>182</v>
      </c>
      <c r="B93" s="53" t="s">
        <v>19</v>
      </c>
      <c r="C93" s="243" t="s">
        <v>181</v>
      </c>
      <c r="D93" s="210"/>
      <c r="E93" s="6" t="str">
        <f t="shared" si="172"/>
        <v/>
      </c>
      <c r="F93" s="103"/>
      <c r="G93" s="6" t="str">
        <f t="shared" si="173"/>
        <v/>
      </c>
      <c r="H93" s="103"/>
      <c r="I93" s="104"/>
      <c r="J93" s="57"/>
      <c r="K93" s="6" t="str">
        <f t="shared" si="174"/>
        <v/>
      </c>
      <c r="L93" s="56"/>
      <c r="M93" s="6" t="str">
        <f t="shared" si="175"/>
        <v/>
      </c>
      <c r="N93" s="56"/>
      <c r="O93" s="60"/>
      <c r="P93" s="56"/>
      <c r="Q93" s="6" t="str">
        <f t="shared" si="176"/>
        <v/>
      </c>
      <c r="R93" s="56"/>
      <c r="S93" s="6" t="str">
        <f t="shared" si="177"/>
        <v/>
      </c>
      <c r="T93" s="56"/>
      <c r="U93" s="59"/>
      <c r="V93" s="57"/>
      <c r="W93" s="6" t="str">
        <f t="shared" si="178"/>
        <v/>
      </c>
      <c r="X93" s="56"/>
      <c r="Y93" s="6" t="str">
        <f t="shared" si="179"/>
        <v/>
      </c>
      <c r="Z93" s="56"/>
      <c r="AA93" s="60"/>
      <c r="AB93" s="56"/>
      <c r="AC93" s="6" t="str">
        <f t="shared" si="180"/>
        <v/>
      </c>
      <c r="AD93" s="56"/>
      <c r="AE93" s="6" t="str">
        <f t="shared" si="181"/>
        <v/>
      </c>
      <c r="AF93" s="56"/>
      <c r="AG93" s="59"/>
      <c r="AH93" s="57"/>
      <c r="AI93" s="6" t="str">
        <f t="shared" si="182"/>
        <v/>
      </c>
      <c r="AJ93" s="56"/>
      <c r="AK93" s="6" t="str">
        <f t="shared" si="183"/>
        <v/>
      </c>
      <c r="AL93" s="56"/>
      <c r="AM93" s="60"/>
      <c r="AN93" s="57"/>
      <c r="AO93" s="6" t="str">
        <f t="shared" si="184"/>
        <v/>
      </c>
      <c r="AP93" s="58"/>
      <c r="AQ93" s="6" t="str">
        <f t="shared" si="185"/>
        <v/>
      </c>
      <c r="AR93" s="58"/>
      <c r="AS93" s="61"/>
      <c r="AT93" s="56">
        <v>1</v>
      </c>
      <c r="AU93" s="6">
        <f t="shared" si="186"/>
        <v>14</v>
      </c>
      <c r="AV93" s="56">
        <v>1</v>
      </c>
      <c r="AW93" s="6">
        <f t="shared" si="187"/>
        <v>14</v>
      </c>
      <c r="AX93" s="56">
        <v>2</v>
      </c>
      <c r="AY93" s="56" t="s">
        <v>79</v>
      </c>
      <c r="AZ93" s="366"/>
      <c r="BA93" s="367"/>
      <c r="BB93" s="367"/>
      <c r="BC93" s="368"/>
      <c r="BD93" s="369"/>
      <c r="BE93" s="370"/>
      <c r="BF93" s="299" t="s">
        <v>386</v>
      </c>
      <c r="BG93" s="246" t="s">
        <v>187</v>
      </c>
    </row>
    <row r="94" spans="1:59" s="92" customFormat="1" ht="15.75" customHeight="1" x14ac:dyDescent="0.3">
      <c r="A94" s="101" t="s">
        <v>183</v>
      </c>
      <c r="B94" s="53" t="s">
        <v>19</v>
      </c>
      <c r="C94" s="244" t="s">
        <v>162</v>
      </c>
      <c r="D94" s="210"/>
      <c r="E94" s="6" t="str">
        <f t="shared" si="172"/>
        <v/>
      </c>
      <c r="F94" s="103"/>
      <c r="G94" s="6" t="str">
        <f t="shared" si="173"/>
        <v/>
      </c>
      <c r="H94" s="103"/>
      <c r="I94" s="104"/>
      <c r="J94" s="57">
        <v>1</v>
      </c>
      <c r="K94" s="6">
        <f t="shared" si="174"/>
        <v>14</v>
      </c>
      <c r="L94" s="56">
        <v>1</v>
      </c>
      <c r="M94" s="6">
        <f t="shared" si="175"/>
        <v>14</v>
      </c>
      <c r="N94" s="56">
        <v>2</v>
      </c>
      <c r="O94" s="60" t="s">
        <v>79</v>
      </c>
      <c r="P94" s="56"/>
      <c r="Q94" s="6" t="str">
        <f t="shared" si="176"/>
        <v/>
      </c>
      <c r="R94" s="56"/>
      <c r="S94" s="6" t="str">
        <f t="shared" si="177"/>
        <v/>
      </c>
      <c r="T94" s="56"/>
      <c r="U94" s="59"/>
      <c r="V94" s="57"/>
      <c r="W94" s="6" t="str">
        <f t="shared" si="178"/>
        <v/>
      </c>
      <c r="X94" s="56"/>
      <c r="Y94" s="6" t="str">
        <f t="shared" si="179"/>
        <v/>
      </c>
      <c r="Z94" s="56"/>
      <c r="AA94" s="60"/>
      <c r="AB94" s="56"/>
      <c r="AC94" s="6" t="str">
        <f t="shared" si="180"/>
        <v/>
      </c>
      <c r="AD94" s="56"/>
      <c r="AE94" s="6" t="str">
        <f t="shared" si="181"/>
        <v/>
      </c>
      <c r="AF94" s="56"/>
      <c r="AG94" s="59"/>
      <c r="AH94" s="57"/>
      <c r="AI94" s="6" t="str">
        <f t="shared" si="182"/>
        <v/>
      </c>
      <c r="AJ94" s="56"/>
      <c r="AK94" s="6" t="str">
        <f t="shared" si="183"/>
        <v/>
      </c>
      <c r="AL94" s="56"/>
      <c r="AM94" s="60"/>
      <c r="AN94" s="57"/>
      <c r="AO94" s="6" t="str">
        <f t="shared" si="184"/>
        <v/>
      </c>
      <c r="AP94" s="58"/>
      <c r="AQ94" s="6" t="str">
        <f t="shared" si="185"/>
        <v/>
      </c>
      <c r="AR94" s="58"/>
      <c r="AS94" s="61"/>
      <c r="AT94" s="56"/>
      <c r="AU94" s="6" t="str">
        <f t="shared" si="186"/>
        <v/>
      </c>
      <c r="AV94" s="56"/>
      <c r="AW94" s="6" t="str">
        <f t="shared" si="187"/>
        <v/>
      </c>
      <c r="AX94" s="56"/>
      <c r="AY94" s="56"/>
      <c r="AZ94" s="366"/>
      <c r="BA94" s="367"/>
      <c r="BB94" s="367"/>
      <c r="BC94" s="368"/>
      <c r="BD94" s="369"/>
      <c r="BE94" s="370"/>
      <c r="BF94" s="299" t="s">
        <v>386</v>
      </c>
      <c r="BG94" s="246" t="s">
        <v>149</v>
      </c>
    </row>
    <row r="95" spans="1:59" s="92" customFormat="1" ht="15.75" customHeight="1" x14ac:dyDescent="0.3">
      <c r="A95" s="101" t="s">
        <v>184</v>
      </c>
      <c r="B95" s="53" t="s">
        <v>19</v>
      </c>
      <c r="C95" s="244" t="s">
        <v>163</v>
      </c>
      <c r="D95" s="210"/>
      <c r="E95" s="6" t="str">
        <f t="shared" si="172"/>
        <v/>
      </c>
      <c r="F95" s="103"/>
      <c r="G95" s="6" t="str">
        <f t="shared" si="173"/>
        <v/>
      </c>
      <c r="H95" s="103"/>
      <c r="I95" s="104"/>
      <c r="J95" s="57">
        <v>1</v>
      </c>
      <c r="K95" s="6">
        <f t="shared" si="174"/>
        <v>14</v>
      </c>
      <c r="L95" s="56">
        <v>1</v>
      </c>
      <c r="M95" s="6">
        <f t="shared" si="175"/>
        <v>14</v>
      </c>
      <c r="N95" s="56">
        <v>2</v>
      </c>
      <c r="O95" s="60" t="s">
        <v>79</v>
      </c>
      <c r="P95" s="56"/>
      <c r="Q95" s="6" t="str">
        <f t="shared" si="176"/>
        <v/>
      </c>
      <c r="R95" s="56"/>
      <c r="S95" s="6" t="str">
        <f t="shared" si="177"/>
        <v/>
      </c>
      <c r="T95" s="56"/>
      <c r="U95" s="59"/>
      <c r="V95" s="57"/>
      <c r="W95" s="6" t="str">
        <f t="shared" si="178"/>
        <v/>
      </c>
      <c r="X95" s="56"/>
      <c r="Y95" s="6" t="str">
        <f t="shared" si="179"/>
        <v/>
      </c>
      <c r="Z95" s="56"/>
      <c r="AA95" s="60"/>
      <c r="AB95" s="56"/>
      <c r="AC95" s="6" t="str">
        <f t="shared" si="180"/>
        <v/>
      </c>
      <c r="AD95" s="56"/>
      <c r="AE95" s="6" t="str">
        <f t="shared" si="181"/>
        <v/>
      </c>
      <c r="AF95" s="56"/>
      <c r="AG95" s="59"/>
      <c r="AH95" s="57"/>
      <c r="AI95" s="6" t="str">
        <f t="shared" si="182"/>
        <v/>
      </c>
      <c r="AJ95" s="56"/>
      <c r="AK95" s="6" t="str">
        <f t="shared" si="183"/>
        <v/>
      </c>
      <c r="AL95" s="56"/>
      <c r="AM95" s="60"/>
      <c r="AN95" s="57"/>
      <c r="AO95" s="6" t="str">
        <f t="shared" si="184"/>
        <v/>
      </c>
      <c r="AP95" s="58"/>
      <c r="AQ95" s="6" t="str">
        <f t="shared" si="185"/>
        <v/>
      </c>
      <c r="AR95" s="58"/>
      <c r="AS95" s="61"/>
      <c r="AT95" s="56"/>
      <c r="AU95" s="6" t="str">
        <f t="shared" si="186"/>
        <v/>
      </c>
      <c r="AV95" s="56"/>
      <c r="AW95" s="6" t="str">
        <f t="shared" si="187"/>
        <v/>
      </c>
      <c r="AX95" s="56"/>
      <c r="AY95" s="56"/>
      <c r="AZ95" s="366"/>
      <c r="BA95" s="367"/>
      <c r="BB95" s="367"/>
      <c r="BC95" s="368"/>
      <c r="BD95" s="369"/>
      <c r="BE95" s="370"/>
      <c r="BF95" s="299" t="s">
        <v>386</v>
      </c>
      <c r="BG95" s="246" t="s">
        <v>147</v>
      </c>
    </row>
    <row r="96" spans="1:59" s="92" customFormat="1" ht="15.75" customHeight="1" x14ac:dyDescent="0.3">
      <c r="A96" s="101" t="s">
        <v>185</v>
      </c>
      <c r="B96" s="53" t="s">
        <v>19</v>
      </c>
      <c r="C96" s="245" t="s">
        <v>443</v>
      </c>
      <c r="D96" s="210"/>
      <c r="E96" s="6" t="str">
        <f t="shared" si="172"/>
        <v/>
      </c>
      <c r="F96" s="103"/>
      <c r="G96" s="6" t="str">
        <f t="shared" si="173"/>
        <v/>
      </c>
      <c r="H96" s="103"/>
      <c r="I96" s="104"/>
      <c r="J96" s="57">
        <v>1</v>
      </c>
      <c r="K96" s="6">
        <f t="shared" si="174"/>
        <v>14</v>
      </c>
      <c r="L96" s="56">
        <v>1</v>
      </c>
      <c r="M96" s="6">
        <f t="shared" si="175"/>
        <v>14</v>
      </c>
      <c r="N96" s="56">
        <v>2</v>
      </c>
      <c r="O96" s="60" t="s">
        <v>79</v>
      </c>
      <c r="P96" s="56"/>
      <c r="Q96" s="6" t="str">
        <f t="shared" si="176"/>
        <v/>
      </c>
      <c r="R96" s="56"/>
      <c r="S96" s="6" t="str">
        <f t="shared" si="177"/>
        <v/>
      </c>
      <c r="T96" s="56"/>
      <c r="U96" s="59"/>
      <c r="V96" s="57"/>
      <c r="W96" s="6" t="str">
        <f t="shared" si="178"/>
        <v/>
      </c>
      <c r="X96" s="56"/>
      <c r="Y96" s="6" t="str">
        <f t="shared" si="179"/>
        <v/>
      </c>
      <c r="Z96" s="56"/>
      <c r="AA96" s="60"/>
      <c r="AB96" s="56"/>
      <c r="AC96" s="6" t="str">
        <f t="shared" si="180"/>
        <v/>
      </c>
      <c r="AD96" s="56"/>
      <c r="AE96" s="6" t="str">
        <f t="shared" si="181"/>
        <v/>
      </c>
      <c r="AF96" s="56"/>
      <c r="AG96" s="59"/>
      <c r="AH96" s="57"/>
      <c r="AI96" s="6" t="str">
        <f t="shared" si="182"/>
        <v/>
      </c>
      <c r="AJ96" s="56"/>
      <c r="AK96" s="6" t="str">
        <f t="shared" si="183"/>
        <v/>
      </c>
      <c r="AL96" s="56"/>
      <c r="AM96" s="60"/>
      <c r="AN96" s="57"/>
      <c r="AO96" s="6" t="str">
        <f t="shared" si="184"/>
        <v/>
      </c>
      <c r="AP96" s="58"/>
      <c r="AQ96" s="6" t="str">
        <f t="shared" si="185"/>
        <v/>
      </c>
      <c r="AR96" s="58"/>
      <c r="AS96" s="61"/>
      <c r="AT96" s="56"/>
      <c r="AU96" s="6" t="str">
        <f t="shared" si="186"/>
        <v/>
      </c>
      <c r="AV96" s="56"/>
      <c r="AW96" s="6" t="str">
        <f t="shared" si="187"/>
        <v/>
      </c>
      <c r="AX96" s="56"/>
      <c r="AY96" s="56"/>
      <c r="AZ96" s="366"/>
      <c r="BA96" s="367"/>
      <c r="BB96" s="367"/>
      <c r="BC96" s="368"/>
      <c r="BD96" s="369"/>
      <c r="BE96" s="370"/>
      <c r="BF96" s="299" t="s">
        <v>386</v>
      </c>
      <c r="BG96" s="246" t="s">
        <v>149</v>
      </c>
    </row>
    <row r="97" spans="1:59" s="92" customFormat="1" x14ac:dyDescent="0.3">
      <c r="A97" s="101" t="s">
        <v>186</v>
      </c>
      <c r="B97" s="282" t="s">
        <v>19</v>
      </c>
      <c r="C97" s="245" t="s">
        <v>164</v>
      </c>
      <c r="D97" s="210"/>
      <c r="E97" s="6" t="str">
        <f t="shared" si="172"/>
        <v/>
      </c>
      <c r="F97" s="103"/>
      <c r="G97" s="6" t="str">
        <f t="shared" si="173"/>
        <v/>
      </c>
      <c r="H97" s="103"/>
      <c r="I97" s="104"/>
      <c r="J97" s="57">
        <v>1</v>
      </c>
      <c r="K97" s="6">
        <f t="shared" si="174"/>
        <v>14</v>
      </c>
      <c r="L97" s="56">
        <v>1</v>
      </c>
      <c r="M97" s="6">
        <f t="shared" si="175"/>
        <v>14</v>
      </c>
      <c r="N97" s="56">
        <v>2</v>
      </c>
      <c r="O97" s="60" t="s">
        <v>79</v>
      </c>
      <c r="P97" s="56"/>
      <c r="Q97" s="6" t="str">
        <f t="shared" si="176"/>
        <v/>
      </c>
      <c r="R97" s="56"/>
      <c r="S97" s="6" t="str">
        <f t="shared" si="177"/>
        <v/>
      </c>
      <c r="T97" s="56"/>
      <c r="U97" s="59"/>
      <c r="V97" s="57"/>
      <c r="W97" s="6" t="str">
        <f t="shared" si="178"/>
        <v/>
      </c>
      <c r="X97" s="56"/>
      <c r="Y97" s="6" t="str">
        <f t="shared" si="179"/>
        <v/>
      </c>
      <c r="Z97" s="56"/>
      <c r="AA97" s="60"/>
      <c r="AB97" s="56"/>
      <c r="AC97" s="6" t="str">
        <f t="shared" si="180"/>
        <v/>
      </c>
      <c r="AD97" s="56"/>
      <c r="AE97" s="6" t="str">
        <f t="shared" si="181"/>
        <v/>
      </c>
      <c r="AF97" s="56"/>
      <c r="AG97" s="59"/>
      <c r="AH97" s="57"/>
      <c r="AI97" s="6" t="str">
        <f t="shared" si="182"/>
        <v/>
      </c>
      <c r="AJ97" s="56"/>
      <c r="AK97" s="6" t="str">
        <f t="shared" si="183"/>
        <v/>
      </c>
      <c r="AL97" s="56"/>
      <c r="AM97" s="60"/>
      <c r="AN97" s="57"/>
      <c r="AO97" s="6" t="str">
        <f t="shared" si="184"/>
        <v/>
      </c>
      <c r="AP97" s="58"/>
      <c r="AQ97" s="6" t="str">
        <f t="shared" si="185"/>
        <v/>
      </c>
      <c r="AR97" s="58"/>
      <c r="AS97" s="61"/>
      <c r="AT97" s="56"/>
      <c r="AU97" s="6" t="str">
        <f t="shared" si="186"/>
        <v/>
      </c>
      <c r="AV97" s="56"/>
      <c r="AW97" s="6" t="str">
        <f t="shared" si="187"/>
        <v/>
      </c>
      <c r="AX97" s="56"/>
      <c r="AY97" s="56"/>
      <c r="AZ97" s="366"/>
      <c r="BA97" s="367"/>
      <c r="BB97" s="367"/>
      <c r="BC97" s="368"/>
      <c r="BD97" s="369"/>
      <c r="BE97" s="370"/>
      <c r="BF97" s="299" t="s">
        <v>386</v>
      </c>
      <c r="BG97" s="246" t="s">
        <v>149</v>
      </c>
    </row>
    <row r="98" spans="1:59" s="92" customFormat="1" x14ac:dyDescent="0.3">
      <c r="A98" s="101" t="s">
        <v>199</v>
      </c>
      <c r="B98" s="53" t="s">
        <v>19</v>
      </c>
      <c r="C98" s="234" t="s">
        <v>364</v>
      </c>
      <c r="D98" s="210"/>
      <c r="E98" s="6" t="str">
        <f t="shared" si="172"/>
        <v/>
      </c>
      <c r="F98" s="103"/>
      <c r="G98" s="6" t="str">
        <f t="shared" si="173"/>
        <v/>
      </c>
      <c r="H98" s="103"/>
      <c r="I98" s="104"/>
      <c r="J98" s="57"/>
      <c r="K98" s="6" t="str">
        <f t="shared" si="174"/>
        <v/>
      </c>
      <c r="L98" s="56"/>
      <c r="M98" s="6" t="str">
        <f t="shared" si="175"/>
        <v/>
      </c>
      <c r="N98" s="56"/>
      <c r="O98" s="60"/>
      <c r="P98" s="56"/>
      <c r="Q98" s="6" t="str">
        <f t="shared" si="176"/>
        <v/>
      </c>
      <c r="R98" s="56"/>
      <c r="S98" s="6" t="str">
        <f t="shared" si="177"/>
        <v/>
      </c>
      <c r="T98" s="56"/>
      <c r="U98" s="59"/>
      <c r="V98" s="57"/>
      <c r="W98" s="6" t="str">
        <f t="shared" si="178"/>
        <v/>
      </c>
      <c r="X98" s="56"/>
      <c r="Y98" s="6" t="str">
        <f t="shared" si="179"/>
        <v/>
      </c>
      <c r="Z98" s="56"/>
      <c r="AA98" s="60"/>
      <c r="AB98" s="56">
        <v>1</v>
      </c>
      <c r="AC98" s="6">
        <f t="shared" si="180"/>
        <v>14</v>
      </c>
      <c r="AD98" s="56">
        <v>1</v>
      </c>
      <c r="AE98" s="6">
        <f t="shared" si="181"/>
        <v>14</v>
      </c>
      <c r="AF98" s="56">
        <v>2</v>
      </c>
      <c r="AG98" s="59" t="s">
        <v>79</v>
      </c>
      <c r="AH98" s="57"/>
      <c r="AI98" s="6" t="str">
        <f t="shared" si="182"/>
        <v/>
      </c>
      <c r="AJ98" s="56"/>
      <c r="AK98" s="6" t="str">
        <f t="shared" si="183"/>
        <v/>
      </c>
      <c r="AL98" s="56"/>
      <c r="AM98" s="60"/>
      <c r="AN98" s="57"/>
      <c r="AO98" s="6" t="str">
        <f t="shared" si="184"/>
        <v/>
      </c>
      <c r="AP98" s="58"/>
      <c r="AQ98" s="6" t="str">
        <f t="shared" si="185"/>
        <v/>
      </c>
      <c r="AR98" s="58"/>
      <c r="AS98" s="61"/>
      <c r="AT98" s="56"/>
      <c r="AU98" s="6" t="str">
        <f t="shared" si="186"/>
        <v/>
      </c>
      <c r="AV98" s="56"/>
      <c r="AW98" s="6" t="str">
        <f t="shared" si="187"/>
        <v/>
      </c>
      <c r="AX98" s="56"/>
      <c r="AY98" s="56"/>
      <c r="AZ98" s="366"/>
      <c r="BA98" s="367"/>
      <c r="BB98" s="367"/>
      <c r="BC98" s="368"/>
      <c r="BD98" s="369"/>
      <c r="BE98" s="370"/>
      <c r="BF98" s="299" t="s">
        <v>279</v>
      </c>
      <c r="BG98" s="246" t="s">
        <v>146</v>
      </c>
    </row>
    <row r="99" spans="1:59" s="92" customFormat="1" ht="15.75" customHeight="1" x14ac:dyDescent="0.3">
      <c r="A99" s="101" t="s">
        <v>213</v>
      </c>
      <c r="B99" s="53" t="s">
        <v>19</v>
      </c>
      <c r="C99" s="209" t="s">
        <v>435</v>
      </c>
      <c r="D99" s="210"/>
      <c r="E99" s="6" t="str">
        <f t="shared" si="172"/>
        <v/>
      </c>
      <c r="F99" s="103"/>
      <c r="G99" s="6" t="str">
        <f t="shared" si="173"/>
        <v/>
      </c>
      <c r="H99" s="103"/>
      <c r="I99" s="104"/>
      <c r="J99" s="57"/>
      <c r="K99" s="6" t="str">
        <f t="shared" si="174"/>
        <v/>
      </c>
      <c r="L99" s="56"/>
      <c r="M99" s="6" t="str">
        <f t="shared" si="175"/>
        <v/>
      </c>
      <c r="N99" s="56"/>
      <c r="O99" s="60"/>
      <c r="P99" s="56"/>
      <c r="Q99" s="6" t="str">
        <f t="shared" si="176"/>
        <v/>
      </c>
      <c r="R99" s="56"/>
      <c r="S99" s="6" t="str">
        <f t="shared" si="177"/>
        <v/>
      </c>
      <c r="T99" s="56"/>
      <c r="U99" s="59"/>
      <c r="V99" s="57"/>
      <c r="W99" s="6" t="str">
        <f t="shared" si="178"/>
        <v/>
      </c>
      <c r="X99" s="56"/>
      <c r="Y99" s="6" t="str">
        <f t="shared" si="179"/>
        <v/>
      </c>
      <c r="Z99" s="56"/>
      <c r="AA99" s="60"/>
      <c r="AB99" s="57">
        <v>1</v>
      </c>
      <c r="AC99" s="6">
        <f t="shared" si="180"/>
        <v>14</v>
      </c>
      <c r="AD99" s="56">
        <v>1</v>
      </c>
      <c r="AE99" s="6">
        <f t="shared" si="181"/>
        <v>14</v>
      </c>
      <c r="AF99" s="56">
        <v>2</v>
      </c>
      <c r="AG99" s="60" t="s">
        <v>79</v>
      </c>
      <c r="AH99" s="57"/>
      <c r="AI99" s="6" t="str">
        <f t="shared" si="182"/>
        <v/>
      </c>
      <c r="AJ99" s="56"/>
      <c r="AK99" s="6" t="str">
        <f t="shared" si="183"/>
        <v/>
      </c>
      <c r="AL99" s="56"/>
      <c r="AM99" s="60"/>
      <c r="AN99" s="57"/>
      <c r="AO99" s="6" t="str">
        <f t="shared" si="184"/>
        <v/>
      </c>
      <c r="AP99" s="58"/>
      <c r="AQ99" s="6" t="str">
        <f t="shared" si="185"/>
        <v/>
      </c>
      <c r="AR99" s="58"/>
      <c r="AS99" s="61"/>
      <c r="AT99" s="56"/>
      <c r="AU99" s="6" t="str">
        <f t="shared" si="186"/>
        <v/>
      </c>
      <c r="AV99" s="56"/>
      <c r="AW99" s="6" t="str">
        <f t="shared" si="187"/>
        <v/>
      </c>
      <c r="AX99" s="56"/>
      <c r="AY99" s="56"/>
      <c r="AZ99" s="366"/>
      <c r="BA99" s="367"/>
      <c r="BB99" s="367"/>
      <c r="BC99" s="368"/>
      <c r="BD99" s="369"/>
      <c r="BE99" s="370"/>
      <c r="BF99" s="299" t="s">
        <v>280</v>
      </c>
      <c r="BG99" s="246" t="s">
        <v>281</v>
      </c>
    </row>
    <row r="100" spans="1:59" s="92" customFormat="1" ht="15.75" customHeight="1" x14ac:dyDescent="0.3">
      <c r="A100" s="101" t="s">
        <v>200</v>
      </c>
      <c r="B100" s="280" t="s">
        <v>19</v>
      </c>
      <c r="C100" s="209" t="s">
        <v>201</v>
      </c>
      <c r="D100" s="210"/>
      <c r="E100" s="6" t="str">
        <f t="shared" si="172"/>
        <v/>
      </c>
      <c r="F100" s="103"/>
      <c r="G100" s="6" t="str">
        <f t="shared" si="173"/>
        <v/>
      </c>
      <c r="H100" s="103"/>
      <c r="I100" s="104"/>
      <c r="J100" s="57"/>
      <c r="K100" s="6" t="str">
        <f t="shared" si="174"/>
        <v/>
      </c>
      <c r="L100" s="56"/>
      <c r="M100" s="6" t="str">
        <f t="shared" si="175"/>
        <v/>
      </c>
      <c r="N100" s="56"/>
      <c r="O100" s="60"/>
      <c r="P100" s="56"/>
      <c r="Q100" s="6" t="str">
        <f t="shared" si="176"/>
        <v/>
      </c>
      <c r="R100" s="56"/>
      <c r="S100" s="6" t="str">
        <f t="shared" si="177"/>
        <v/>
      </c>
      <c r="T100" s="56"/>
      <c r="U100" s="59"/>
      <c r="V100" s="57"/>
      <c r="W100" s="6" t="str">
        <f t="shared" si="178"/>
        <v/>
      </c>
      <c r="X100" s="56"/>
      <c r="Y100" s="6" t="str">
        <f t="shared" si="179"/>
        <v/>
      </c>
      <c r="Z100" s="56"/>
      <c r="AA100" s="60"/>
      <c r="AB100" s="56"/>
      <c r="AC100" s="6" t="str">
        <f t="shared" si="180"/>
        <v/>
      </c>
      <c r="AD100" s="56"/>
      <c r="AE100" s="6" t="str">
        <f t="shared" si="181"/>
        <v/>
      </c>
      <c r="AF100" s="56"/>
      <c r="AG100" s="59"/>
      <c r="AH100" s="57">
        <v>1</v>
      </c>
      <c r="AI100" s="6">
        <f t="shared" si="182"/>
        <v>14</v>
      </c>
      <c r="AJ100" s="56">
        <v>1</v>
      </c>
      <c r="AK100" s="6">
        <f t="shared" si="183"/>
        <v>14</v>
      </c>
      <c r="AL100" s="56">
        <v>2</v>
      </c>
      <c r="AM100" s="60" t="s">
        <v>79</v>
      </c>
      <c r="AN100" s="57"/>
      <c r="AO100" s="6" t="str">
        <f t="shared" si="184"/>
        <v/>
      </c>
      <c r="AP100" s="58"/>
      <c r="AQ100" s="6" t="str">
        <f t="shared" si="185"/>
        <v/>
      </c>
      <c r="AR100" s="58"/>
      <c r="AS100" s="61"/>
      <c r="AT100" s="56"/>
      <c r="AU100" s="6" t="str">
        <f t="shared" si="186"/>
        <v/>
      </c>
      <c r="AV100" s="56"/>
      <c r="AW100" s="6" t="str">
        <f t="shared" si="187"/>
        <v/>
      </c>
      <c r="AX100" s="56"/>
      <c r="AY100" s="56"/>
      <c r="AZ100" s="366"/>
      <c r="BA100" s="367"/>
      <c r="BB100" s="367"/>
      <c r="BC100" s="368"/>
      <c r="BD100" s="369"/>
      <c r="BE100" s="370"/>
      <c r="BF100" s="299" t="s">
        <v>274</v>
      </c>
      <c r="BG100" s="246" t="s">
        <v>283</v>
      </c>
    </row>
    <row r="101" spans="1:59" s="92" customFormat="1" ht="15.75" customHeight="1" x14ac:dyDescent="0.3">
      <c r="A101" s="101" t="s">
        <v>202</v>
      </c>
      <c r="B101" s="53" t="s">
        <v>19</v>
      </c>
      <c r="C101" s="209" t="s">
        <v>203</v>
      </c>
      <c r="D101" s="210"/>
      <c r="E101" s="6" t="str">
        <f t="shared" si="172"/>
        <v/>
      </c>
      <c r="F101" s="103"/>
      <c r="G101" s="6" t="str">
        <f t="shared" si="173"/>
        <v/>
      </c>
      <c r="H101" s="103"/>
      <c r="I101" s="104"/>
      <c r="J101" s="57"/>
      <c r="K101" s="6" t="str">
        <f t="shared" si="174"/>
        <v/>
      </c>
      <c r="L101" s="56"/>
      <c r="M101" s="6" t="str">
        <f t="shared" si="175"/>
        <v/>
      </c>
      <c r="N101" s="56"/>
      <c r="O101" s="60"/>
      <c r="P101" s="56"/>
      <c r="Q101" s="6" t="str">
        <f t="shared" si="176"/>
        <v/>
      </c>
      <c r="R101" s="56"/>
      <c r="S101" s="6" t="str">
        <f t="shared" si="177"/>
        <v/>
      </c>
      <c r="T101" s="56"/>
      <c r="U101" s="59"/>
      <c r="V101" s="57"/>
      <c r="W101" s="6" t="str">
        <f t="shared" si="178"/>
        <v/>
      </c>
      <c r="X101" s="56"/>
      <c r="Y101" s="6" t="str">
        <f t="shared" si="179"/>
        <v/>
      </c>
      <c r="Z101" s="56"/>
      <c r="AA101" s="60"/>
      <c r="AB101" s="56"/>
      <c r="AC101" s="6" t="str">
        <f t="shared" si="180"/>
        <v/>
      </c>
      <c r="AD101" s="56"/>
      <c r="AE101" s="6" t="str">
        <f t="shared" si="181"/>
        <v/>
      </c>
      <c r="AF101" s="56"/>
      <c r="AG101" s="59"/>
      <c r="AH101" s="57">
        <v>1</v>
      </c>
      <c r="AI101" s="6">
        <f t="shared" si="182"/>
        <v>14</v>
      </c>
      <c r="AJ101" s="56">
        <v>1</v>
      </c>
      <c r="AK101" s="6">
        <f t="shared" si="183"/>
        <v>14</v>
      </c>
      <c r="AL101" s="56">
        <v>2</v>
      </c>
      <c r="AM101" s="60" t="s">
        <v>79</v>
      </c>
      <c r="AN101" s="57"/>
      <c r="AO101" s="6" t="str">
        <f t="shared" si="184"/>
        <v/>
      </c>
      <c r="AP101" s="56"/>
      <c r="AQ101" s="6" t="str">
        <f t="shared" si="185"/>
        <v/>
      </c>
      <c r="AR101" s="56"/>
      <c r="AS101" s="60"/>
      <c r="AT101" s="56"/>
      <c r="AU101" s="6" t="str">
        <f t="shared" si="186"/>
        <v/>
      </c>
      <c r="AV101" s="56"/>
      <c r="AW101" s="6" t="str">
        <f t="shared" si="187"/>
        <v/>
      </c>
      <c r="AX101" s="56"/>
      <c r="AY101" s="56"/>
      <c r="AZ101" s="366"/>
      <c r="BA101" s="367"/>
      <c r="BB101" s="367"/>
      <c r="BC101" s="368"/>
      <c r="BD101" s="369"/>
      <c r="BE101" s="370"/>
      <c r="BF101" s="299" t="s">
        <v>274</v>
      </c>
      <c r="BG101" s="246" t="s">
        <v>284</v>
      </c>
    </row>
    <row r="102" spans="1:59" s="92" customFormat="1" ht="15.75" customHeight="1" x14ac:dyDescent="0.3">
      <c r="A102" s="101" t="s">
        <v>299</v>
      </c>
      <c r="B102" s="53" t="s">
        <v>19</v>
      </c>
      <c r="C102" s="209" t="s">
        <v>272</v>
      </c>
      <c r="D102" s="210"/>
      <c r="E102" s="6" t="str">
        <f t="shared" si="172"/>
        <v/>
      </c>
      <c r="F102" s="103"/>
      <c r="G102" s="6" t="str">
        <f t="shared" si="173"/>
        <v/>
      </c>
      <c r="H102" s="103"/>
      <c r="I102" s="104"/>
      <c r="J102" s="57"/>
      <c r="K102" s="6" t="str">
        <f t="shared" si="174"/>
        <v/>
      </c>
      <c r="L102" s="56"/>
      <c r="M102" s="6" t="str">
        <f t="shared" si="175"/>
        <v/>
      </c>
      <c r="N102" s="56"/>
      <c r="O102" s="60"/>
      <c r="P102" s="56"/>
      <c r="Q102" s="6" t="str">
        <f t="shared" si="176"/>
        <v/>
      </c>
      <c r="R102" s="56"/>
      <c r="S102" s="6" t="str">
        <f t="shared" si="177"/>
        <v/>
      </c>
      <c r="T102" s="56"/>
      <c r="U102" s="59"/>
      <c r="V102" s="57"/>
      <c r="W102" s="6" t="str">
        <f t="shared" si="178"/>
        <v/>
      </c>
      <c r="X102" s="56"/>
      <c r="Y102" s="6" t="str">
        <f t="shared" si="179"/>
        <v/>
      </c>
      <c r="Z102" s="56"/>
      <c r="AA102" s="60"/>
      <c r="AB102" s="56"/>
      <c r="AC102" s="6" t="str">
        <f t="shared" si="180"/>
        <v/>
      </c>
      <c r="AD102" s="56"/>
      <c r="AE102" s="6" t="str">
        <f t="shared" si="181"/>
        <v/>
      </c>
      <c r="AF102" s="56"/>
      <c r="AG102" s="59"/>
      <c r="AH102" s="57">
        <v>1</v>
      </c>
      <c r="AI102" s="6">
        <f t="shared" ref="AI102" si="188">IF(AH102*14=0,"",AH102*14)</f>
        <v>14</v>
      </c>
      <c r="AJ102" s="56">
        <v>1</v>
      </c>
      <c r="AK102" s="6">
        <f t="shared" ref="AK102" si="189">IF(AJ102*14=0,"",AJ102*14)</f>
        <v>14</v>
      </c>
      <c r="AL102" s="56">
        <v>2</v>
      </c>
      <c r="AM102" s="60" t="s">
        <v>79</v>
      </c>
      <c r="AN102" s="57"/>
      <c r="AO102" s="6" t="str">
        <f t="shared" si="184"/>
        <v/>
      </c>
      <c r="AP102" s="56"/>
      <c r="AQ102" s="6" t="str">
        <f t="shared" si="185"/>
        <v/>
      </c>
      <c r="AR102" s="56"/>
      <c r="AS102" s="60"/>
      <c r="AT102" s="56"/>
      <c r="AU102" s="6" t="str">
        <f t="shared" si="186"/>
        <v/>
      </c>
      <c r="AV102" s="56"/>
      <c r="AW102" s="6" t="str">
        <f t="shared" si="187"/>
        <v/>
      </c>
      <c r="AX102" s="56"/>
      <c r="AY102" s="56"/>
      <c r="AZ102" s="272"/>
      <c r="BA102" s="273"/>
      <c r="BB102" s="273"/>
      <c r="BC102" s="274"/>
      <c r="BD102" s="275"/>
      <c r="BE102" s="276"/>
      <c r="BF102" s="299" t="s">
        <v>274</v>
      </c>
      <c r="BG102" s="246" t="s">
        <v>282</v>
      </c>
    </row>
    <row r="103" spans="1:59" s="92" customFormat="1" ht="15.75" customHeight="1" x14ac:dyDescent="0.3">
      <c r="A103" s="101" t="s">
        <v>204</v>
      </c>
      <c r="B103" s="53" t="s">
        <v>19</v>
      </c>
      <c r="C103" s="209" t="s">
        <v>205</v>
      </c>
      <c r="D103" s="210"/>
      <c r="E103" s="6" t="str">
        <f t="shared" si="172"/>
        <v/>
      </c>
      <c r="F103" s="103"/>
      <c r="G103" s="6" t="str">
        <f t="shared" si="173"/>
        <v/>
      </c>
      <c r="H103" s="103"/>
      <c r="I103" s="104"/>
      <c r="J103" s="57"/>
      <c r="K103" s="6" t="str">
        <f t="shared" si="174"/>
        <v/>
      </c>
      <c r="L103" s="56"/>
      <c r="M103" s="6" t="str">
        <f t="shared" si="175"/>
        <v/>
      </c>
      <c r="N103" s="56"/>
      <c r="O103" s="60"/>
      <c r="P103" s="56"/>
      <c r="Q103" s="6" t="str">
        <f t="shared" si="176"/>
        <v/>
      </c>
      <c r="R103" s="56"/>
      <c r="S103" s="6" t="str">
        <f t="shared" si="177"/>
        <v/>
      </c>
      <c r="T103" s="56"/>
      <c r="U103" s="59"/>
      <c r="V103" s="57"/>
      <c r="W103" s="6" t="str">
        <f t="shared" si="178"/>
        <v/>
      </c>
      <c r="X103" s="56"/>
      <c r="Y103" s="6" t="str">
        <f t="shared" si="179"/>
        <v/>
      </c>
      <c r="Z103" s="56"/>
      <c r="AA103" s="60"/>
      <c r="AB103" s="56"/>
      <c r="AC103" s="6" t="str">
        <f t="shared" si="180"/>
        <v/>
      </c>
      <c r="AD103" s="56"/>
      <c r="AE103" s="6" t="str">
        <f t="shared" si="181"/>
        <v/>
      </c>
      <c r="AF103" s="56"/>
      <c r="AG103" s="59"/>
      <c r="AH103" s="57"/>
      <c r="AI103" s="6" t="str">
        <f t="shared" si="182"/>
        <v/>
      </c>
      <c r="AJ103" s="56"/>
      <c r="AK103" s="6" t="str">
        <f t="shared" si="183"/>
        <v/>
      </c>
      <c r="AL103" s="56"/>
      <c r="AM103" s="60"/>
      <c r="AN103" s="57">
        <v>1</v>
      </c>
      <c r="AO103" s="6">
        <f t="shared" ref="AO103:AO106" si="190">IF(AN103*14=0,"",AN103*14)</f>
        <v>14</v>
      </c>
      <c r="AP103" s="56">
        <v>1</v>
      </c>
      <c r="AQ103" s="6">
        <f t="shared" ref="AQ103:AQ106" si="191">IF(AP103*14=0,"",AP103*14)</f>
        <v>14</v>
      </c>
      <c r="AR103" s="56">
        <v>2</v>
      </c>
      <c r="AS103" s="60" t="s">
        <v>79</v>
      </c>
      <c r="AT103" s="56"/>
      <c r="AU103" s="6" t="str">
        <f t="shared" si="186"/>
        <v/>
      </c>
      <c r="AV103" s="56"/>
      <c r="AW103" s="6" t="str">
        <f t="shared" si="187"/>
        <v/>
      </c>
      <c r="AX103" s="56"/>
      <c r="AY103" s="56"/>
      <c r="AZ103" s="366"/>
      <c r="BA103" s="367"/>
      <c r="BB103" s="367"/>
      <c r="BC103" s="368"/>
      <c r="BD103" s="369"/>
      <c r="BE103" s="370"/>
      <c r="BF103" s="299" t="s">
        <v>274</v>
      </c>
      <c r="BG103" s="246" t="s">
        <v>284</v>
      </c>
    </row>
    <row r="104" spans="1:59" s="92" customFormat="1" ht="15.75" customHeight="1" x14ac:dyDescent="0.3">
      <c r="A104" s="101" t="s">
        <v>206</v>
      </c>
      <c r="B104" s="53" t="s">
        <v>19</v>
      </c>
      <c r="C104" s="209" t="s">
        <v>207</v>
      </c>
      <c r="D104" s="210"/>
      <c r="E104" s="6" t="str">
        <f t="shared" si="172"/>
        <v/>
      </c>
      <c r="F104" s="103"/>
      <c r="G104" s="6" t="str">
        <f t="shared" si="173"/>
        <v/>
      </c>
      <c r="H104" s="103"/>
      <c r="I104" s="104"/>
      <c r="J104" s="57"/>
      <c r="K104" s="6" t="str">
        <f t="shared" si="174"/>
        <v/>
      </c>
      <c r="L104" s="56"/>
      <c r="M104" s="6" t="str">
        <f t="shared" si="175"/>
        <v/>
      </c>
      <c r="N104" s="56"/>
      <c r="O104" s="60"/>
      <c r="P104" s="56"/>
      <c r="Q104" s="6" t="str">
        <f t="shared" si="176"/>
        <v/>
      </c>
      <c r="R104" s="56"/>
      <c r="S104" s="6" t="str">
        <f t="shared" si="177"/>
        <v/>
      </c>
      <c r="T104" s="56"/>
      <c r="U104" s="59"/>
      <c r="V104" s="57"/>
      <c r="W104" s="6" t="str">
        <f t="shared" si="178"/>
        <v/>
      </c>
      <c r="X104" s="56"/>
      <c r="Y104" s="6" t="str">
        <f t="shared" si="179"/>
        <v/>
      </c>
      <c r="Z104" s="56"/>
      <c r="AA104" s="60"/>
      <c r="AB104" s="56"/>
      <c r="AC104" s="6" t="str">
        <f t="shared" si="180"/>
        <v/>
      </c>
      <c r="AD104" s="56"/>
      <c r="AE104" s="6" t="str">
        <f t="shared" si="181"/>
        <v/>
      </c>
      <c r="AF104" s="56"/>
      <c r="AG104" s="59"/>
      <c r="AH104" s="57"/>
      <c r="AI104" s="6" t="str">
        <f t="shared" si="182"/>
        <v/>
      </c>
      <c r="AJ104" s="56"/>
      <c r="AK104" s="6" t="str">
        <f t="shared" si="183"/>
        <v/>
      </c>
      <c r="AL104" s="56"/>
      <c r="AM104" s="60"/>
      <c r="AN104" s="57">
        <v>1</v>
      </c>
      <c r="AO104" s="6">
        <f t="shared" si="190"/>
        <v>14</v>
      </c>
      <c r="AP104" s="56">
        <v>1</v>
      </c>
      <c r="AQ104" s="6">
        <f t="shared" si="191"/>
        <v>14</v>
      </c>
      <c r="AR104" s="56">
        <v>2</v>
      </c>
      <c r="AS104" s="60" t="s">
        <v>79</v>
      </c>
      <c r="AT104" s="56"/>
      <c r="AU104" s="6" t="str">
        <f t="shared" si="186"/>
        <v/>
      </c>
      <c r="AV104" s="56"/>
      <c r="AW104" s="6" t="str">
        <f t="shared" si="187"/>
        <v/>
      </c>
      <c r="AX104" s="56"/>
      <c r="AY104" s="56"/>
      <c r="AZ104" s="366"/>
      <c r="BA104" s="367"/>
      <c r="BB104" s="367"/>
      <c r="BC104" s="368"/>
      <c r="BD104" s="369"/>
      <c r="BE104" s="370"/>
      <c r="BF104" s="299" t="s">
        <v>274</v>
      </c>
      <c r="BG104" s="246" t="s">
        <v>283</v>
      </c>
    </row>
    <row r="105" spans="1:59" s="92" customFormat="1" ht="15.75" customHeight="1" x14ac:dyDescent="0.3">
      <c r="A105" s="101" t="s">
        <v>271</v>
      </c>
      <c r="B105" s="53" t="s">
        <v>19</v>
      </c>
      <c r="C105" s="209" t="s">
        <v>450</v>
      </c>
      <c r="D105" s="210"/>
      <c r="E105" s="6" t="str">
        <f t="shared" si="172"/>
        <v/>
      </c>
      <c r="F105" s="103"/>
      <c r="G105" s="6" t="str">
        <f t="shared" si="173"/>
        <v/>
      </c>
      <c r="H105" s="103"/>
      <c r="I105" s="104"/>
      <c r="J105" s="57"/>
      <c r="K105" s="6" t="str">
        <f t="shared" si="174"/>
        <v/>
      </c>
      <c r="L105" s="56"/>
      <c r="M105" s="6" t="str">
        <f t="shared" si="175"/>
        <v/>
      </c>
      <c r="N105" s="56"/>
      <c r="O105" s="60"/>
      <c r="P105" s="56"/>
      <c r="Q105" s="6" t="str">
        <f t="shared" si="176"/>
        <v/>
      </c>
      <c r="R105" s="56"/>
      <c r="S105" s="6" t="str">
        <f t="shared" si="177"/>
        <v/>
      </c>
      <c r="T105" s="56"/>
      <c r="U105" s="59"/>
      <c r="V105" s="57"/>
      <c r="W105" s="6" t="str">
        <f t="shared" si="178"/>
        <v/>
      </c>
      <c r="X105" s="56"/>
      <c r="Y105" s="6" t="str">
        <f t="shared" si="179"/>
        <v/>
      </c>
      <c r="Z105" s="56"/>
      <c r="AA105" s="60"/>
      <c r="AB105" s="56"/>
      <c r="AC105" s="6" t="str">
        <f t="shared" si="180"/>
        <v/>
      </c>
      <c r="AD105" s="56"/>
      <c r="AE105" s="6" t="str">
        <f t="shared" si="181"/>
        <v/>
      </c>
      <c r="AF105" s="56"/>
      <c r="AG105" s="59"/>
      <c r="AH105" s="57"/>
      <c r="AI105" s="6" t="str">
        <f t="shared" si="182"/>
        <v/>
      </c>
      <c r="AJ105" s="56"/>
      <c r="AK105" s="6" t="str">
        <f t="shared" si="183"/>
        <v/>
      </c>
      <c r="AL105" s="56"/>
      <c r="AM105" s="60"/>
      <c r="AN105" s="57">
        <v>1</v>
      </c>
      <c r="AO105" s="6">
        <f t="shared" si="190"/>
        <v>14</v>
      </c>
      <c r="AP105" s="56">
        <v>1</v>
      </c>
      <c r="AQ105" s="6">
        <f t="shared" si="191"/>
        <v>14</v>
      </c>
      <c r="AR105" s="56">
        <v>2</v>
      </c>
      <c r="AS105" s="60" t="s">
        <v>79</v>
      </c>
      <c r="AT105" s="56"/>
      <c r="AU105" s="6" t="str">
        <f t="shared" si="186"/>
        <v/>
      </c>
      <c r="AV105" s="56"/>
      <c r="AW105" s="6" t="str">
        <f t="shared" si="187"/>
        <v/>
      </c>
      <c r="AX105" s="56"/>
      <c r="AY105" s="56"/>
      <c r="AZ105" s="366"/>
      <c r="BA105" s="367"/>
      <c r="BB105" s="367"/>
      <c r="BC105" s="368"/>
      <c r="BD105" s="369"/>
      <c r="BE105" s="370"/>
      <c r="BF105" s="299" t="s">
        <v>286</v>
      </c>
      <c r="BG105" s="246" t="s">
        <v>285</v>
      </c>
    </row>
    <row r="106" spans="1:59" s="92" customFormat="1" x14ac:dyDescent="0.3">
      <c r="A106" s="101" t="s">
        <v>208</v>
      </c>
      <c r="B106" s="53" t="s">
        <v>19</v>
      </c>
      <c r="C106" s="209" t="s">
        <v>209</v>
      </c>
      <c r="D106" s="210"/>
      <c r="E106" s="6" t="str">
        <f t="shared" si="172"/>
        <v/>
      </c>
      <c r="F106" s="103"/>
      <c r="G106" s="6" t="str">
        <f t="shared" si="173"/>
        <v/>
      </c>
      <c r="H106" s="103"/>
      <c r="I106" s="104"/>
      <c r="J106" s="57"/>
      <c r="K106" s="6" t="str">
        <f t="shared" si="174"/>
        <v/>
      </c>
      <c r="L106" s="56"/>
      <c r="M106" s="6" t="str">
        <f t="shared" si="175"/>
        <v/>
      </c>
      <c r="N106" s="56"/>
      <c r="O106" s="60"/>
      <c r="P106" s="56"/>
      <c r="Q106" s="6" t="str">
        <f t="shared" si="176"/>
        <v/>
      </c>
      <c r="R106" s="56"/>
      <c r="S106" s="6" t="str">
        <f t="shared" si="177"/>
        <v/>
      </c>
      <c r="T106" s="56"/>
      <c r="U106" s="59"/>
      <c r="V106" s="57"/>
      <c r="W106" s="6" t="str">
        <f t="shared" si="178"/>
        <v/>
      </c>
      <c r="X106" s="56"/>
      <c r="Y106" s="6" t="str">
        <f t="shared" si="179"/>
        <v/>
      </c>
      <c r="Z106" s="56"/>
      <c r="AA106" s="60"/>
      <c r="AB106" s="56"/>
      <c r="AC106" s="6" t="str">
        <f t="shared" si="180"/>
        <v/>
      </c>
      <c r="AD106" s="56"/>
      <c r="AE106" s="6" t="str">
        <f t="shared" si="181"/>
        <v/>
      </c>
      <c r="AF106" s="56"/>
      <c r="AG106" s="59"/>
      <c r="AH106" s="57"/>
      <c r="AI106" s="6" t="str">
        <f t="shared" si="182"/>
        <v/>
      </c>
      <c r="AJ106" s="56"/>
      <c r="AK106" s="6" t="str">
        <f t="shared" si="183"/>
        <v/>
      </c>
      <c r="AL106" s="56"/>
      <c r="AM106" s="60"/>
      <c r="AN106" s="57">
        <v>1</v>
      </c>
      <c r="AO106" s="6">
        <f t="shared" si="190"/>
        <v>14</v>
      </c>
      <c r="AP106" s="56">
        <v>1</v>
      </c>
      <c r="AQ106" s="6">
        <f t="shared" si="191"/>
        <v>14</v>
      </c>
      <c r="AR106" s="56">
        <v>2</v>
      </c>
      <c r="AS106" s="60" t="s">
        <v>79</v>
      </c>
      <c r="AT106" s="56"/>
      <c r="AU106" s="6" t="str">
        <f t="shared" si="186"/>
        <v/>
      </c>
      <c r="AV106" s="56"/>
      <c r="AW106" s="6" t="str">
        <f t="shared" si="187"/>
        <v/>
      </c>
      <c r="AX106" s="56"/>
      <c r="AY106" s="56"/>
      <c r="AZ106" s="366"/>
      <c r="BA106" s="367"/>
      <c r="BB106" s="367"/>
      <c r="BC106" s="368"/>
      <c r="BD106" s="369"/>
      <c r="BE106" s="370"/>
      <c r="BF106" s="299" t="s">
        <v>274</v>
      </c>
      <c r="BG106" s="246" t="s">
        <v>288</v>
      </c>
    </row>
    <row r="107" spans="1:59" s="92" customFormat="1" x14ac:dyDescent="0.3">
      <c r="A107" s="101" t="s">
        <v>210</v>
      </c>
      <c r="B107" s="281" t="s">
        <v>19</v>
      </c>
      <c r="C107" s="209" t="s">
        <v>423</v>
      </c>
      <c r="D107" s="210"/>
      <c r="E107" s="6" t="str">
        <f t="shared" si="172"/>
        <v/>
      </c>
      <c r="F107" s="103"/>
      <c r="G107" s="6" t="str">
        <f t="shared" si="173"/>
        <v/>
      </c>
      <c r="H107" s="103"/>
      <c r="I107" s="104"/>
      <c r="J107" s="57"/>
      <c r="K107" s="6" t="str">
        <f t="shared" si="174"/>
        <v/>
      </c>
      <c r="L107" s="56"/>
      <c r="M107" s="6" t="str">
        <f t="shared" si="175"/>
        <v/>
      </c>
      <c r="N107" s="56"/>
      <c r="O107" s="60"/>
      <c r="P107" s="56"/>
      <c r="Q107" s="6" t="str">
        <f t="shared" si="176"/>
        <v/>
      </c>
      <c r="R107" s="56"/>
      <c r="S107" s="6" t="str">
        <f t="shared" si="177"/>
        <v/>
      </c>
      <c r="T107" s="56"/>
      <c r="U107" s="59"/>
      <c r="V107" s="57"/>
      <c r="W107" s="6" t="str">
        <f t="shared" si="178"/>
        <v/>
      </c>
      <c r="X107" s="56"/>
      <c r="Y107" s="6" t="str">
        <f t="shared" si="179"/>
        <v/>
      </c>
      <c r="Z107" s="56"/>
      <c r="AA107" s="60"/>
      <c r="AB107" s="56"/>
      <c r="AC107" s="6" t="str">
        <f t="shared" si="180"/>
        <v/>
      </c>
      <c r="AD107" s="56"/>
      <c r="AE107" s="6" t="str">
        <f t="shared" si="181"/>
        <v/>
      </c>
      <c r="AF107" s="56"/>
      <c r="AG107" s="59"/>
      <c r="AH107" s="57"/>
      <c r="AI107" s="6" t="str">
        <f t="shared" si="182"/>
        <v/>
      </c>
      <c r="AJ107" s="56"/>
      <c r="AK107" s="6" t="str">
        <f t="shared" si="183"/>
        <v/>
      </c>
      <c r="AL107" s="56"/>
      <c r="AM107" s="60"/>
      <c r="AN107" s="57"/>
      <c r="AO107" s="6" t="str">
        <f t="shared" si="184"/>
        <v/>
      </c>
      <c r="AP107" s="58"/>
      <c r="AQ107" s="6" t="str">
        <f t="shared" si="185"/>
        <v/>
      </c>
      <c r="AR107" s="58"/>
      <c r="AS107" s="61"/>
      <c r="AT107" s="57">
        <v>1</v>
      </c>
      <c r="AU107" s="6">
        <f t="shared" si="186"/>
        <v>14</v>
      </c>
      <c r="AV107" s="56">
        <v>1</v>
      </c>
      <c r="AW107" s="6">
        <f t="shared" si="187"/>
        <v>14</v>
      </c>
      <c r="AX107" s="56">
        <v>2</v>
      </c>
      <c r="AY107" s="60" t="s">
        <v>79</v>
      </c>
      <c r="AZ107" s="366"/>
      <c r="BA107" s="367"/>
      <c r="BB107" s="367"/>
      <c r="BC107" s="368"/>
      <c r="BD107" s="369"/>
      <c r="BE107" s="370"/>
      <c r="BF107" s="299" t="s">
        <v>274</v>
      </c>
      <c r="BG107" s="246" t="s">
        <v>284</v>
      </c>
    </row>
    <row r="108" spans="1:59" s="92" customFormat="1" ht="15.6" customHeight="1" x14ac:dyDescent="0.3">
      <c r="A108" s="101" t="s">
        <v>211</v>
      </c>
      <c r="B108" s="53" t="s">
        <v>19</v>
      </c>
      <c r="C108" s="209" t="s">
        <v>212</v>
      </c>
      <c r="D108" s="210"/>
      <c r="E108" s="6" t="str">
        <f t="shared" si="172"/>
        <v/>
      </c>
      <c r="F108" s="103"/>
      <c r="G108" s="6" t="str">
        <f t="shared" si="173"/>
        <v/>
      </c>
      <c r="H108" s="103"/>
      <c r="I108" s="104"/>
      <c r="J108" s="57"/>
      <c r="K108" s="6" t="str">
        <f t="shared" si="174"/>
        <v/>
      </c>
      <c r="L108" s="56"/>
      <c r="M108" s="6" t="str">
        <f t="shared" si="175"/>
        <v/>
      </c>
      <c r="N108" s="56"/>
      <c r="O108" s="60"/>
      <c r="P108" s="56"/>
      <c r="Q108" s="6" t="str">
        <f t="shared" si="176"/>
        <v/>
      </c>
      <c r="R108" s="56"/>
      <c r="S108" s="6" t="str">
        <f t="shared" si="177"/>
        <v/>
      </c>
      <c r="T108" s="56"/>
      <c r="U108" s="59"/>
      <c r="V108" s="57"/>
      <c r="W108" s="6" t="str">
        <f t="shared" si="178"/>
        <v/>
      </c>
      <c r="X108" s="56"/>
      <c r="Y108" s="6" t="str">
        <f t="shared" si="179"/>
        <v/>
      </c>
      <c r="Z108" s="56"/>
      <c r="AA108" s="60"/>
      <c r="AB108" s="56"/>
      <c r="AC108" s="6" t="str">
        <f t="shared" si="180"/>
        <v/>
      </c>
      <c r="AD108" s="56"/>
      <c r="AE108" s="6" t="str">
        <f t="shared" si="181"/>
        <v/>
      </c>
      <c r="AF108" s="56"/>
      <c r="AG108" s="59"/>
      <c r="AH108" s="57"/>
      <c r="AI108" s="6" t="str">
        <f t="shared" si="182"/>
        <v/>
      </c>
      <c r="AJ108" s="56"/>
      <c r="AK108" s="6" t="str">
        <f t="shared" si="183"/>
        <v/>
      </c>
      <c r="AL108" s="56"/>
      <c r="AM108" s="60"/>
      <c r="AN108" s="57"/>
      <c r="AO108" s="6" t="str">
        <f t="shared" si="184"/>
        <v/>
      </c>
      <c r="AP108" s="58"/>
      <c r="AQ108" s="6" t="str">
        <f t="shared" si="185"/>
        <v/>
      </c>
      <c r="AR108" s="58"/>
      <c r="AS108" s="61"/>
      <c r="AT108" s="57">
        <v>1</v>
      </c>
      <c r="AU108" s="6">
        <f t="shared" si="186"/>
        <v>14</v>
      </c>
      <c r="AV108" s="56">
        <v>1</v>
      </c>
      <c r="AW108" s="6">
        <f t="shared" si="187"/>
        <v>14</v>
      </c>
      <c r="AX108" s="56">
        <v>2</v>
      </c>
      <c r="AY108" s="60" t="s">
        <v>79</v>
      </c>
      <c r="AZ108" s="366"/>
      <c r="BA108" s="367"/>
      <c r="BB108" s="367"/>
      <c r="BC108" s="368"/>
      <c r="BD108" s="369"/>
      <c r="BE108" s="370"/>
      <c r="BF108" s="299" t="s">
        <v>274</v>
      </c>
      <c r="BG108" s="246" t="s">
        <v>284</v>
      </c>
    </row>
    <row r="109" spans="1:59" s="92" customFormat="1" ht="15.75" customHeight="1" x14ac:dyDescent="0.3">
      <c r="A109" s="101" t="s">
        <v>270</v>
      </c>
      <c r="B109" s="53" t="s">
        <v>19</v>
      </c>
      <c r="C109" s="209" t="s">
        <v>269</v>
      </c>
      <c r="D109" s="210"/>
      <c r="E109" s="6" t="str">
        <f t="shared" ref="E109:E124" si="192">IF(D109*14=0,"",D109*14)</f>
        <v/>
      </c>
      <c r="F109" s="103"/>
      <c r="G109" s="6" t="str">
        <f t="shared" ref="G109:G124" si="193">IF(F109*14=0,"",F109*14)</f>
        <v/>
      </c>
      <c r="H109" s="103"/>
      <c r="I109" s="104"/>
      <c r="J109" s="57"/>
      <c r="K109" s="6" t="str">
        <f t="shared" ref="K109:K125" si="194">IF(J109*14=0,"",J109*14)</f>
        <v/>
      </c>
      <c r="L109" s="56"/>
      <c r="M109" s="6" t="str">
        <f t="shared" ref="M109:M125" si="195">IF(L109*14=0,"",L109*14)</f>
        <v/>
      </c>
      <c r="N109" s="56"/>
      <c r="O109" s="60"/>
      <c r="P109" s="57">
        <v>1</v>
      </c>
      <c r="Q109" s="6">
        <f t="shared" si="176"/>
        <v>14</v>
      </c>
      <c r="R109" s="56">
        <v>1</v>
      </c>
      <c r="S109" s="6">
        <f t="shared" si="177"/>
        <v>14</v>
      </c>
      <c r="T109" s="56">
        <v>2</v>
      </c>
      <c r="U109" s="60" t="s">
        <v>79</v>
      </c>
      <c r="V109" s="57"/>
      <c r="W109" s="6" t="str">
        <f t="shared" ref="W109:W125" si="196">IF(V109*14=0,"",V109*14)</f>
        <v/>
      </c>
      <c r="X109" s="56"/>
      <c r="Y109" s="6" t="str">
        <f t="shared" ref="Y109:Y125" si="197">IF(X109*14=0,"",X109*14)</f>
        <v/>
      </c>
      <c r="Z109" s="56"/>
      <c r="AA109" s="60"/>
      <c r="AB109" s="56"/>
      <c r="AC109" s="6" t="str">
        <f t="shared" ref="AC109:AC125" si="198">IF(AB109*14=0,"",AB109*14)</f>
        <v/>
      </c>
      <c r="AD109" s="56"/>
      <c r="AE109" s="6" t="str">
        <f t="shared" ref="AE109:AE125" si="199">IF(AD109*14=0,"",AD109*14)</f>
        <v/>
      </c>
      <c r="AF109" s="56"/>
      <c r="AG109" s="59"/>
      <c r="AH109" s="57"/>
      <c r="AI109" s="6" t="str">
        <f t="shared" ref="AI109:AI125" si="200">IF(AH109*14=0,"",AH109*14)</f>
        <v/>
      </c>
      <c r="AJ109" s="56"/>
      <c r="AK109" s="6" t="str">
        <f t="shared" ref="AK109:AK125" si="201">IF(AJ109*14=0,"",AJ109*14)</f>
        <v/>
      </c>
      <c r="AL109" s="56"/>
      <c r="AM109" s="60"/>
      <c r="AN109" s="57"/>
      <c r="AO109" s="6" t="str">
        <f t="shared" ref="AO109:AO125" si="202">IF(AN109*14=0,"",AN109*14)</f>
        <v/>
      </c>
      <c r="AP109" s="58"/>
      <c r="AQ109" s="6" t="str">
        <f t="shared" ref="AQ109:AQ125" si="203">IF(AP109*14=0,"",AP109*14)</f>
        <v/>
      </c>
      <c r="AR109" s="58"/>
      <c r="AS109" s="61"/>
      <c r="AT109" s="56"/>
      <c r="AU109" s="6" t="str">
        <f t="shared" ref="AU109:AU125" si="204">IF(AT109*14=0,"",AT109*14)</f>
        <v/>
      </c>
      <c r="AV109" s="56"/>
      <c r="AW109" s="6" t="str">
        <f t="shared" ref="AW109:AW125" si="205">IF(AV109*14=0,"",AV109*14)</f>
        <v/>
      </c>
      <c r="AX109" s="56"/>
      <c r="AY109" s="56"/>
      <c r="AZ109" s="366"/>
      <c r="BA109" s="367"/>
      <c r="BB109" s="367"/>
      <c r="BC109" s="368"/>
      <c r="BD109" s="369"/>
      <c r="BE109" s="370"/>
      <c r="BF109" s="299" t="s">
        <v>274</v>
      </c>
      <c r="BG109" s="246" t="s">
        <v>278</v>
      </c>
    </row>
    <row r="110" spans="1:59" s="92" customFormat="1" ht="15.75" customHeight="1" x14ac:dyDescent="0.3">
      <c r="A110" s="101" t="s">
        <v>345</v>
      </c>
      <c r="B110" s="53" t="s">
        <v>19</v>
      </c>
      <c r="C110" s="209" t="s">
        <v>346</v>
      </c>
      <c r="D110" s="210"/>
      <c r="E110" s="6" t="str">
        <f t="shared" si="192"/>
        <v/>
      </c>
      <c r="F110" s="103"/>
      <c r="G110" s="6" t="str">
        <f t="shared" si="193"/>
        <v/>
      </c>
      <c r="H110" s="103"/>
      <c r="I110" s="104"/>
      <c r="J110" s="57"/>
      <c r="K110" s="6" t="str">
        <f t="shared" si="194"/>
        <v/>
      </c>
      <c r="L110" s="56"/>
      <c r="M110" s="6" t="str">
        <f t="shared" si="195"/>
        <v/>
      </c>
      <c r="N110" s="56"/>
      <c r="O110" s="60"/>
      <c r="P110" s="56"/>
      <c r="Q110" s="6" t="str">
        <f t="shared" si="176"/>
        <v/>
      </c>
      <c r="R110" s="56"/>
      <c r="S110" s="6" t="str">
        <f t="shared" si="177"/>
        <v/>
      </c>
      <c r="T110" s="56"/>
      <c r="U110" s="59"/>
      <c r="V110" s="57"/>
      <c r="W110" s="6" t="str">
        <f t="shared" si="196"/>
        <v/>
      </c>
      <c r="X110" s="56"/>
      <c r="Y110" s="6" t="str">
        <f t="shared" si="197"/>
        <v/>
      </c>
      <c r="Z110" s="56"/>
      <c r="AA110" s="60"/>
      <c r="AB110" s="57">
        <v>1</v>
      </c>
      <c r="AC110" s="6">
        <f t="shared" si="198"/>
        <v>14</v>
      </c>
      <c r="AD110" s="56">
        <v>1</v>
      </c>
      <c r="AE110" s="6">
        <f t="shared" si="199"/>
        <v>14</v>
      </c>
      <c r="AF110" s="56">
        <v>2</v>
      </c>
      <c r="AG110" s="60" t="s">
        <v>79</v>
      </c>
      <c r="AH110" s="57"/>
      <c r="AI110" s="6" t="str">
        <f t="shared" si="200"/>
        <v/>
      </c>
      <c r="AJ110" s="56"/>
      <c r="AK110" s="6" t="str">
        <f t="shared" si="201"/>
        <v/>
      </c>
      <c r="AL110" s="56"/>
      <c r="AM110" s="60"/>
      <c r="AN110" s="57"/>
      <c r="AO110" s="6" t="str">
        <f t="shared" si="202"/>
        <v/>
      </c>
      <c r="AP110" s="58"/>
      <c r="AQ110" s="6" t="str">
        <f t="shared" si="203"/>
        <v/>
      </c>
      <c r="AR110" s="58"/>
      <c r="AS110" s="61"/>
      <c r="AT110" s="56"/>
      <c r="AU110" s="6" t="str">
        <f t="shared" si="204"/>
        <v/>
      </c>
      <c r="AV110" s="56"/>
      <c r="AW110" s="6" t="str">
        <f t="shared" si="205"/>
        <v/>
      </c>
      <c r="AX110" s="56"/>
      <c r="AY110" s="56"/>
      <c r="AZ110" s="283"/>
      <c r="BA110" s="284"/>
      <c r="BB110" s="284"/>
      <c r="BC110" s="285"/>
      <c r="BD110" s="277"/>
      <c r="BE110" s="278"/>
      <c r="BF110" s="299" t="s">
        <v>274</v>
      </c>
      <c r="BG110" s="246" t="s">
        <v>301</v>
      </c>
    </row>
    <row r="111" spans="1:59" s="92" customFormat="1" ht="15.75" customHeight="1" x14ac:dyDescent="0.3">
      <c r="A111" s="101" t="s">
        <v>347</v>
      </c>
      <c r="B111" s="53" t="s">
        <v>19</v>
      </c>
      <c r="C111" s="209" t="s">
        <v>348</v>
      </c>
      <c r="D111" s="210"/>
      <c r="E111" s="6" t="str">
        <f t="shared" si="192"/>
        <v/>
      </c>
      <c r="F111" s="103"/>
      <c r="G111" s="6" t="str">
        <f t="shared" si="193"/>
        <v/>
      </c>
      <c r="H111" s="103"/>
      <c r="I111" s="104"/>
      <c r="J111" s="57"/>
      <c r="K111" s="6" t="str">
        <f t="shared" si="194"/>
        <v/>
      </c>
      <c r="L111" s="56"/>
      <c r="M111" s="6" t="str">
        <f t="shared" si="195"/>
        <v/>
      </c>
      <c r="N111" s="56"/>
      <c r="O111" s="60"/>
      <c r="P111" s="56"/>
      <c r="Q111" s="6" t="str">
        <f t="shared" si="176"/>
        <v/>
      </c>
      <c r="R111" s="56"/>
      <c r="S111" s="6" t="str">
        <f t="shared" si="177"/>
        <v/>
      </c>
      <c r="T111" s="56"/>
      <c r="U111" s="59"/>
      <c r="V111" s="57"/>
      <c r="W111" s="6" t="str">
        <f t="shared" si="196"/>
        <v/>
      </c>
      <c r="X111" s="56"/>
      <c r="Y111" s="6" t="str">
        <f t="shared" si="197"/>
        <v/>
      </c>
      <c r="Z111" s="56"/>
      <c r="AA111" s="60"/>
      <c r="AB111" s="56"/>
      <c r="AC111" s="6" t="str">
        <f t="shared" si="198"/>
        <v/>
      </c>
      <c r="AD111" s="56"/>
      <c r="AE111" s="6" t="str">
        <f t="shared" si="199"/>
        <v/>
      </c>
      <c r="AF111" s="56"/>
      <c r="AG111" s="59"/>
      <c r="AH111" s="57">
        <v>1</v>
      </c>
      <c r="AI111" s="6">
        <f t="shared" si="200"/>
        <v>14</v>
      </c>
      <c r="AJ111" s="56">
        <v>1</v>
      </c>
      <c r="AK111" s="6">
        <f t="shared" si="201"/>
        <v>14</v>
      </c>
      <c r="AL111" s="56">
        <v>2</v>
      </c>
      <c r="AM111" s="60" t="s">
        <v>79</v>
      </c>
      <c r="AN111" s="57"/>
      <c r="AO111" s="6" t="str">
        <f t="shared" si="202"/>
        <v/>
      </c>
      <c r="AP111" s="56"/>
      <c r="AQ111" s="6" t="str">
        <f t="shared" si="203"/>
        <v/>
      </c>
      <c r="AR111" s="56"/>
      <c r="AS111" s="60"/>
      <c r="AT111" s="56"/>
      <c r="AU111" s="6" t="str">
        <f t="shared" si="204"/>
        <v/>
      </c>
      <c r="AV111" s="56"/>
      <c r="AW111" s="6" t="str">
        <f t="shared" si="205"/>
        <v/>
      </c>
      <c r="AX111" s="56"/>
      <c r="AY111" s="56"/>
      <c r="AZ111" s="286"/>
      <c r="BA111" s="287"/>
      <c r="BB111" s="287"/>
      <c r="BC111" s="288"/>
      <c r="BD111" s="275"/>
      <c r="BE111" s="276"/>
      <c r="BF111" s="299" t="s">
        <v>274</v>
      </c>
      <c r="BG111" s="246" t="s">
        <v>349</v>
      </c>
    </row>
    <row r="112" spans="1:59" s="92" customFormat="1" ht="15.75" customHeight="1" x14ac:dyDescent="0.3">
      <c r="A112" s="101" t="s">
        <v>350</v>
      </c>
      <c r="B112" s="53" t="s">
        <v>19</v>
      </c>
      <c r="C112" s="209" t="s">
        <v>351</v>
      </c>
      <c r="D112" s="210"/>
      <c r="E112" s="6" t="str">
        <f t="shared" si="192"/>
        <v/>
      </c>
      <c r="F112" s="103"/>
      <c r="G112" s="6" t="str">
        <f t="shared" si="193"/>
        <v/>
      </c>
      <c r="H112" s="103"/>
      <c r="I112" s="104"/>
      <c r="J112" s="57"/>
      <c r="K112" s="6" t="str">
        <f t="shared" si="194"/>
        <v/>
      </c>
      <c r="L112" s="56"/>
      <c r="M112" s="6" t="str">
        <f t="shared" si="195"/>
        <v/>
      </c>
      <c r="N112" s="56"/>
      <c r="O112" s="60"/>
      <c r="P112" s="56"/>
      <c r="Q112" s="6" t="str">
        <f t="shared" si="176"/>
        <v/>
      </c>
      <c r="R112" s="56"/>
      <c r="S112" s="6" t="str">
        <f t="shared" si="177"/>
        <v/>
      </c>
      <c r="T112" s="56"/>
      <c r="U112" s="59"/>
      <c r="V112" s="57"/>
      <c r="W112" s="6" t="str">
        <f t="shared" si="196"/>
        <v/>
      </c>
      <c r="X112" s="56"/>
      <c r="Y112" s="6" t="str">
        <f t="shared" si="197"/>
        <v/>
      </c>
      <c r="Z112" s="56"/>
      <c r="AA112" s="60"/>
      <c r="AB112" s="56"/>
      <c r="AC112" s="6" t="str">
        <f t="shared" si="198"/>
        <v/>
      </c>
      <c r="AD112" s="56"/>
      <c r="AE112" s="6" t="str">
        <f t="shared" si="199"/>
        <v/>
      </c>
      <c r="AF112" s="56"/>
      <c r="AG112" s="59"/>
      <c r="AH112" s="57">
        <v>1</v>
      </c>
      <c r="AI112" s="6">
        <f t="shared" si="200"/>
        <v>14</v>
      </c>
      <c r="AJ112" s="56">
        <v>1</v>
      </c>
      <c r="AK112" s="6">
        <f t="shared" si="201"/>
        <v>14</v>
      </c>
      <c r="AL112" s="56">
        <v>2</v>
      </c>
      <c r="AM112" s="60" t="s">
        <v>79</v>
      </c>
      <c r="AN112" s="57"/>
      <c r="AO112" s="6" t="str">
        <f t="shared" si="202"/>
        <v/>
      </c>
      <c r="AP112" s="56"/>
      <c r="AQ112" s="6" t="str">
        <f t="shared" si="203"/>
        <v/>
      </c>
      <c r="AR112" s="56"/>
      <c r="AS112" s="60"/>
      <c r="AT112" s="56"/>
      <c r="AU112" s="6" t="str">
        <f t="shared" si="204"/>
        <v/>
      </c>
      <c r="AV112" s="56"/>
      <c r="AW112" s="6" t="str">
        <f t="shared" si="205"/>
        <v/>
      </c>
      <c r="AX112" s="56"/>
      <c r="AY112" s="56"/>
      <c r="AZ112" s="286"/>
      <c r="BA112" s="287"/>
      <c r="BB112" s="287"/>
      <c r="BC112" s="288"/>
      <c r="BD112" s="275"/>
      <c r="BE112" s="276"/>
      <c r="BF112" s="299" t="s">
        <v>274</v>
      </c>
      <c r="BG112" s="246" t="s">
        <v>276</v>
      </c>
    </row>
    <row r="113" spans="1:59" s="92" customFormat="1" x14ac:dyDescent="0.3">
      <c r="A113" s="101" t="s">
        <v>352</v>
      </c>
      <c r="B113" s="53" t="s">
        <v>19</v>
      </c>
      <c r="C113" s="209" t="s">
        <v>353</v>
      </c>
      <c r="D113" s="210"/>
      <c r="E113" s="6" t="str">
        <f t="shared" si="192"/>
        <v/>
      </c>
      <c r="F113" s="103"/>
      <c r="G113" s="6" t="str">
        <f t="shared" si="193"/>
        <v/>
      </c>
      <c r="H113" s="103"/>
      <c r="I113" s="104"/>
      <c r="J113" s="57"/>
      <c r="K113" s="6" t="str">
        <f t="shared" si="194"/>
        <v/>
      </c>
      <c r="L113" s="56"/>
      <c r="M113" s="6" t="str">
        <f t="shared" si="195"/>
        <v/>
      </c>
      <c r="N113" s="56"/>
      <c r="O113" s="60"/>
      <c r="P113" s="56"/>
      <c r="Q113" s="6" t="str">
        <f t="shared" si="176"/>
        <v/>
      </c>
      <c r="R113" s="56"/>
      <c r="S113" s="6" t="str">
        <f t="shared" si="177"/>
        <v/>
      </c>
      <c r="T113" s="56"/>
      <c r="U113" s="59"/>
      <c r="V113" s="57"/>
      <c r="W113" s="6" t="str">
        <f t="shared" si="196"/>
        <v/>
      </c>
      <c r="X113" s="56"/>
      <c r="Y113" s="6" t="str">
        <f t="shared" si="197"/>
        <v/>
      </c>
      <c r="Z113" s="56"/>
      <c r="AA113" s="60"/>
      <c r="AB113" s="56"/>
      <c r="AC113" s="6" t="str">
        <f t="shared" si="198"/>
        <v/>
      </c>
      <c r="AD113" s="56"/>
      <c r="AE113" s="6" t="str">
        <f t="shared" si="199"/>
        <v/>
      </c>
      <c r="AF113" s="56"/>
      <c r="AG113" s="59"/>
      <c r="AH113" s="57"/>
      <c r="AI113" s="6" t="str">
        <f t="shared" si="200"/>
        <v/>
      </c>
      <c r="AJ113" s="56"/>
      <c r="AK113" s="6" t="str">
        <f t="shared" si="201"/>
        <v/>
      </c>
      <c r="AL113" s="56"/>
      <c r="AM113" s="60"/>
      <c r="AN113" s="57">
        <v>1</v>
      </c>
      <c r="AO113" s="6">
        <f t="shared" si="202"/>
        <v>14</v>
      </c>
      <c r="AP113" s="56">
        <v>1</v>
      </c>
      <c r="AQ113" s="6">
        <f t="shared" si="203"/>
        <v>14</v>
      </c>
      <c r="AR113" s="56">
        <v>2</v>
      </c>
      <c r="AS113" s="60" t="s">
        <v>79</v>
      </c>
      <c r="AT113" s="56"/>
      <c r="AU113" s="6" t="str">
        <f t="shared" si="204"/>
        <v/>
      </c>
      <c r="AV113" s="56"/>
      <c r="AW113" s="6" t="str">
        <f t="shared" si="205"/>
        <v/>
      </c>
      <c r="AX113" s="56"/>
      <c r="AY113" s="59"/>
      <c r="AZ113" s="272"/>
      <c r="BA113" s="273"/>
      <c r="BB113" s="273"/>
      <c r="BC113" s="274"/>
      <c r="BD113" s="275"/>
      <c r="BE113" s="276"/>
      <c r="BF113" s="299" t="s">
        <v>274</v>
      </c>
      <c r="BG113" s="246" t="s">
        <v>301</v>
      </c>
    </row>
    <row r="114" spans="1:59" s="92" customFormat="1" x14ac:dyDescent="0.3">
      <c r="A114" s="101" t="s">
        <v>354</v>
      </c>
      <c r="B114" s="53" t="s">
        <v>19</v>
      </c>
      <c r="C114" s="209" t="s">
        <v>355</v>
      </c>
      <c r="D114" s="210"/>
      <c r="E114" s="6" t="str">
        <f t="shared" si="192"/>
        <v/>
      </c>
      <c r="F114" s="103"/>
      <c r="G114" s="6" t="str">
        <f t="shared" si="193"/>
        <v/>
      </c>
      <c r="H114" s="103"/>
      <c r="I114" s="104"/>
      <c r="J114" s="57"/>
      <c r="K114" s="6" t="str">
        <f t="shared" si="194"/>
        <v/>
      </c>
      <c r="L114" s="56"/>
      <c r="M114" s="6" t="str">
        <f t="shared" si="195"/>
        <v/>
      </c>
      <c r="N114" s="56"/>
      <c r="O114" s="60"/>
      <c r="P114" s="56"/>
      <c r="Q114" s="6" t="str">
        <f t="shared" si="176"/>
        <v/>
      </c>
      <c r="R114" s="56"/>
      <c r="S114" s="6" t="str">
        <f t="shared" si="177"/>
        <v/>
      </c>
      <c r="T114" s="56"/>
      <c r="U114" s="59"/>
      <c r="V114" s="57"/>
      <c r="W114" s="6" t="str">
        <f t="shared" si="196"/>
        <v/>
      </c>
      <c r="X114" s="56"/>
      <c r="Y114" s="6" t="str">
        <f t="shared" si="197"/>
        <v/>
      </c>
      <c r="Z114" s="56"/>
      <c r="AA114" s="60"/>
      <c r="AB114" s="56"/>
      <c r="AC114" s="6" t="str">
        <f t="shared" si="198"/>
        <v/>
      </c>
      <c r="AD114" s="56"/>
      <c r="AE114" s="6" t="str">
        <f t="shared" si="199"/>
        <v/>
      </c>
      <c r="AF114" s="56"/>
      <c r="AG114" s="59"/>
      <c r="AH114" s="57"/>
      <c r="AI114" s="6" t="str">
        <f t="shared" si="200"/>
        <v/>
      </c>
      <c r="AJ114" s="56"/>
      <c r="AK114" s="6" t="str">
        <f t="shared" si="201"/>
        <v/>
      </c>
      <c r="AL114" s="56"/>
      <c r="AM114" s="60"/>
      <c r="AN114" s="57">
        <v>1</v>
      </c>
      <c r="AO114" s="6">
        <f t="shared" si="202"/>
        <v>14</v>
      </c>
      <c r="AP114" s="56">
        <v>1</v>
      </c>
      <c r="AQ114" s="6">
        <f t="shared" si="203"/>
        <v>14</v>
      </c>
      <c r="AR114" s="56">
        <v>2</v>
      </c>
      <c r="AS114" s="60" t="s">
        <v>79</v>
      </c>
      <c r="AT114" s="56"/>
      <c r="AU114" s="6" t="str">
        <f t="shared" si="204"/>
        <v/>
      </c>
      <c r="AV114" s="56"/>
      <c r="AW114" s="6" t="str">
        <f t="shared" si="205"/>
        <v/>
      </c>
      <c r="AX114" s="56"/>
      <c r="AY114" s="59"/>
      <c r="AZ114" s="272"/>
      <c r="BA114" s="273"/>
      <c r="BB114" s="273"/>
      <c r="BC114" s="274"/>
      <c r="BD114" s="275"/>
      <c r="BE114" s="276"/>
      <c r="BF114" s="299" t="s">
        <v>274</v>
      </c>
      <c r="BG114" s="246" t="s">
        <v>283</v>
      </c>
    </row>
    <row r="115" spans="1:59" s="92" customFormat="1" ht="15.75" customHeight="1" x14ac:dyDescent="0.3">
      <c r="A115" s="101" t="s">
        <v>356</v>
      </c>
      <c r="B115" s="53" t="s">
        <v>19</v>
      </c>
      <c r="C115" s="209" t="s">
        <v>357</v>
      </c>
      <c r="D115" s="210"/>
      <c r="E115" s="6" t="str">
        <f t="shared" si="192"/>
        <v/>
      </c>
      <c r="F115" s="103"/>
      <c r="G115" s="6" t="str">
        <f t="shared" si="193"/>
        <v/>
      </c>
      <c r="H115" s="103"/>
      <c r="I115" s="104"/>
      <c r="J115" s="57"/>
      <c r="K115" s="6" t="str">
        <f t="shared" si="194"/>
        <v/>
      </c>
      <c r="L115" s="56"/>
      <c r="M115" s="6" t="str">
        <f t="shared" si="195"/>
        <v/>
      </c>
      <c r="N115" s="56"/>
      <c r="O115" s="60"/>
      <c r="P115" s="56"/>
      <c r="Q115" s="6" t="str">
        <f t="shared" si="176"/>
        <v/>
      </c>
      <c r="R115" s="56"/>
      <c r="S115" s="6" t="str">
        <f t="shared" si="177"/>
        <v/>
      </c>
      <c r="T115" s="56"/>
      <c r="U115" s="59"/>
      <c r="V115" s="57"/>
      <c r="W115" s="6" t="str">
        <f t="shared" si="196"/>
        <v/>
      </c>
      <c r="X115" s="56"/>
      <c r="Y115" s="6" t="str">
        <f t="shared" si="197"/>
        <v/>
      </c>
      <c r="Z115" s="56"/>
      <c r="AA115" s="60"/>
      <c r="AB115" s="56"/>
      <c r="AC115" s="6" t="str">
        <f t="shared" si="198"/>
        <v/>
      </c>
      <c r="AD115" s="56"/>
      <c r="AE115" s="6" t="str">
        <f t="shared" si="199"/>
        <v/>
      </c>
      <c r="AF115" s="56"/>
      <c r="AG115" s="59"/>
      <c r="AH115" s="57"/>
      <c r="AI115" s="6" t="str">
        <f t="shared" si="200"/>
        <v/>
      </c>
      <c r="AJ115" s="56"/>
      <c r="AK115" s="6" t="str">
        <f t="shared" si="201"/>
        <v/>
      </c>
      <c r="AL115" s="56"/>
      <c r="AM115" s="60"/>
      <c r="AN115" s="57"/>
      <c r="AO115" s="6" t="str">
        <f t="shared" si="202"/>
        <v/>
      </c>
      <c r="AP115" s="58"/>
      <c r="AQ115" s="6" t="str">
        <f t="shared" si="203"/>
        <v/>
      </c>
      <c r="AR115" s="58"/>
      <c r="AS115" s="61"/>
      <c r="AT115" s="57">
        <v>1</v>
      </c>
      <c r="AU115" s="6">
        <f t="shared" si="204"/>
        <v>14</v>
      </c>
      <c r="AV115" s="56">
        <v>1</v>
      </c>
      <c r="AW115" s="6">
        <f t="shared" si="205"/>
        <v>14</v>
      </c>
      <c r="AX115" s="56">
        <v>2</v>
      </c>
      <c r="AY115" s="60" t="s">
        <v>79</v>
      </c>
      <c r="AZ115" s="366"/>
      <c r="BA115" s="367"/>
      <c r="BB115" s="367"/>
      <c r="BC115" s="368"/>
      <c r="BD115" s="369"/>
      <c r="BE115" s="370"/>
      <c r="BF115" s="299" t="s">
        <v>274</v>
      </c>
      <c r="BG115" s="246" t="s">
        <v>287</v>
      </c>
    </row>
    <row r="116" spans="1:59" s="92" customFormat="1" ht="15.75" customHeight="1" x14ac:dyDescent="0.3">
      <c r="A116" s="101" t="s">
        <v>365</v>
      </c>
      <c r="B116" s="53" t="s">
        <v>19</v>
      </c>
      <c r="C116" s="209" t="s">
        <v>366</v>
      </c>
      <c r="D116" s="210"/>
      <c r="E116" s="6" t="str">
        <f t="shared" si="192"/>
        <v/>
      </c>
      <c r="F116" s="103"/>
      <c r="G116" s="6" t="str">
        <f t="shared" si="193"/>
        <v/>
      </c>
      <c r="H116" s="103"/>
      <c r="I116" s="104"/>
      <c r="J116" s="57"/>
      <c r="K116" s="6" t="str">
        <f t="shared" si="194"/>
        <v/>
      </c>
      <c r="L116" s="56"/>
      <c r="M116" s="6" t="str">
        <f t="shared" si="195"/>
        <v/>
      </c>
      <c r="N116" s="56"/>
      <c r="O116" s="60"/>
      <c r="P116" s="56"/>
      <c r="Q116" s="6" t="str">
        <f t="shared" si="176"/>
        <v/>
      </c>
      <c r="R116" s="56"/>
      <c r="S116" s="6" t="str">
        <f t="shared" si="177"/>
        <v/>
      </c>
      <c r="T116" s="56"/>
      <c r="U116" s="59"/>
      <c r="V116" s="57">
        <v>1</v>
      </c>
      <c r="W116" s="6">
        <f t="shared" ref="W116:W117" si="206">IF(V116*14=0,"",V116*14)</f>
        <v>14</v>
      </c>
      <c r="X116" s="56">
        <v>1</v>
      </c>
      <c r="Y116" s="6">
        <f t="shared" ref="Y116:Y117" si="207">IF(X116*14=0,"",X116*14)</f>
        <v>14</v>
      </c>
      <c r="Z116" s="56">
        <v>2</v>
      </c>
      <c r="AA116" s="60" t="s">
        <v>114</v>
      </c>
      <c r="AB116" s="56"/>
      <c r="AC116" s="6" t="str">
        <f t="shared" si="198"/>
        <v/>
      </c>
      <c r="AD116" s="56"/>
      <c r="AE116" s="6" t="str">
        <f t="shared" si="199"/>
        <v/>
      </c>
      <c r="AF116" s="56"/>
      <c r="AG116" s="59"/>
      <c r="AH116" s="57"/>
      <c r="AI116" s="6" t="str">
        <f t="shared" si="200"/>
        <v/>
      </c>
      <c r="AJ116" s="56"/>
      <c r="AK116" s="6" t="str">
        <f t="shared" si="201"/>
        <v/>
      </c>
      <c r="AL116" s="56"/>
      <c r="AM116" s="60"/>
      <c r="AN116" s="57"/>
      <c r="AO116" s="6" t="str">
        <f t="shared" si="202"/>
        <v/>
      </c>
      <c r="AP116" s="58"/>
      <c r="AQ116" s="6" t="str">
        <f t="shared" si="203"/>
        <v/>
      </c>
      <c r="AR116" s="58"/>
      <c r="AS116" s="61"/>
      <c r="AT116" s="56"/>
      <c r="AU116" s="6" t="str">
        <f t="shared" si="204"/>
        <v/>
      </c>
      <c r="AV116" s="56"/>
      <c r="AW116" s="6" t="str">
        <f t="shared" si="205"/>
        <v/>
      </c>
      <c r="AX116" s="56"/>
      <c r="AY116" s="56"/>
      <c r="AZ116" s="366"/>
      <c r="BA116" s="367"/>
      <c r="BB116" s="367"/>
      <c r="BC116" s="368"/>
      <c r="BD116" s="369"/>
      <c r="BE116" s="370"/>
      <c r="BF116" s="299" t="s">
        <v>279</v>
      </c>
      <c r="BG116" s="246" t="s">
        <v>146</v>
      </c>
    </row>
    <row r="117" spans="1:59" s="92" customFormat="1" ht="15.75" customHeight="1" x14ac:dyDescent="0.3">
      <c r="A117" s="101" t="s">
        <v>367</v>
      </c>
      <c r="B117" s="53" t="s">
        <v>19</v>
      </c>
      <c r="C117" s="209" t="s">
        <v>368</v>
      </c>
      <c r="D117" s="210"/>
      <c r="E117" s="6" t="str">
        <f t="shared" si="192"/>
        <v/>
      </c>
      <c r="F117" s="103"/>
      <c r="G117" s="6" t="str">
        <f t="shared" si="193"/>
        <v/>
      </c>
      <c r="H117" s="103"/>
      <c r="I117" s="104"/>
      <c r="J117" s="57"/>
      <c r="K117" s="6" t="str">
        <f t="shared" si="194"/>
        <v/>
      </c>
      <c r="L117" s="56"/>
      <c r="M117" s="6" t="str">
        <f t="shared" si="195"/>
        <v/>
      </c>
      <c r="N117" s="56"/>
      <c r="O117" s="60"/>
      <c r="P117" s="56"/>
      <c r="Q117" s="6" t="str">
        <f t="shared" si="176"/>
        <v/>
      </c>
      <c r="R117" s="56"/>
      <c r="S117" s="6" t="str">
        <f t="shared" si="177"/>
        <v/>
      </c>
      <c r="T117" s="56"/>
      <c r="U117" s="59"/>
      <c r="V117" s="57">
        <v>1</v>
      </c>
      <c r="W117" s="6">
        <f t="shared" si="206"/>
        <v>14</v>
      </c>
      <c r="X117" s="56">
        <v>1</v>
      </c>
      <c r="Y117" s="6">
        <f t="shared" si="207"/>
        <v>14</v>
      </c>
      <c r="Z117" s="56">
        <v>2</v>
      </c>
      <c r="AA117" s="60" t="s">
        <v>79</v>
      </c>
      <c r="AB117" s="56"/>
      <c r="AC117" s="6" t="str">
        <f t="shared" si="198"/>
        <v/>
      </c>
      <c r="AD117" s="56"/>
      <c r="AE117" s="6" t="str">
        <f t="shared" si="199"/>
        <v/>
      </c>
      <c r="AF117" s="56"/>
      <c r="AG117" s="59"/>
      <c r="AH117" s="57"/>
      <c r="AI117" s="6" t="str">
        <f t="shared" si="200"/>
        <v/>
      </c>
      <c r="AJ117" s="56"/>
      <c r="AK117" s="6" t="str">
        <f t="shared" si="201"/>
        <v/>
      </c>
      <c r="AL117" s="56"/>
      <c r="AM117" s="60"/>
      <c r="AN117" s="57"/>
      <c r="AO117" s="6" t="str">
        <f t="shared" si="202"/>
        <v/>
      </c>
      <c r="AP117" s="58"/>
      <c r="AQ117" s="6" t="str">
        <f t="shared" si="203"/>
        <v/>
      </c>
      <c r="AR117" s="58"/>
      <c r="AS117" s="61"/>
      <c r="AT117" s="56"/>
      <c r="AU117" s="6" t="str">
        <f t="shared" si="204"/>
        <v/>
      </c>
      <c r="AV117" s="56"/>
      <c r="AW117" s="6" t="str">
        <f t="shared" si="205"/>
        <v/>
      </c>
      <c r="AX117" s="56"/>
      <c r="AY117" s="56"/>
      <c r="AZ117" s="366"/>
      <c r="BA117" s="367"/>
      <c r="BB117" s="367"/>
      <c r="BC117" s="368"/>
      <c r="BD117" s="369"/>
      <c r="BE117" s="370"/>
      <c r="BF117" s="299" t="s">
        <v>279</v>
      </c>
      <c r="BG117" s="246" t="s">
        <v>146</v>
      </c>
    </row>
    <row r="118" spans="1:59" s="92" customFormat="1" x14ac:dyDescent="0.3">
      <c r="A118" s="101" t="s">
        <v>369</v>
      </c>
      <c r="B118" s="53" t="s">
        <v>19</v>
      </c>
      <c r="C118" s="209" t="s">
        <v>370</v>
      </c>
      <c r="D118" s="210"/>
      <c r="E118" s="6" t="str">
        <f t="shared" si="192"/>
        <v/>
      </c>
      <c r="F118" s="103"/>
      <c r="G118" s="6" t="str">
        <f t="shared" si="193"/>
        <v/>
      </c>
      <c r="H118" s="103"/>
      <c r="I118" s="104"/>
      <c r="J118" s="57"/>
      <c r="K118" s="6" t="str">
        <f t="shared" si="194"/>
        <v/>
      </c>
      <c r="L118" s="56"/>
      <c r="M118" s="6" t="str">
        <f t="shared" si="195"/>
        <v/>
      </c>
      <c r="N118" s="56"/>
      <c r="O118" s="60"/>
      <c r="P118" s="56"/>
      <c r="Q118" s="6" t="str">
        <f t="shared" si="176"/>
        <v/>
      </c>
      <c r="R118" s="56"/>
      <c r="S118" s="6" t="str">
        <f t="shared" si="177"/>
        <v/>
      </c>
      <c r="T118" s="56"/>
      <c r="U118" s="59"/>
      <c r="V118" s="57"/>
      <c r="W118" s="6" t="str">
        <f t="shared" si="196"/>
        <v/>
      </c>
      <c r="X118" s="56"/>
      <c r="Y118" s="6" t="str">
        <f t="shared" si="197"/>
        <v/>
      </c>
      <c r="Z118" s="56"/>
      <c r="AA118" s="60"/>
      <c r="AB118" s="56">
        <v>1</v>
      </c>
      <c r="AC118" s="6">
        <f t="shared" si="198"/>
        <v>14</v>
      </c>
      <c r="AD118" s="56">
        <v>1</v>
      </c>
      <c r="AE118" s="6">
        <f t="shared" si="199"/>
        <v>14</v>
      </c>
      <c r="AF118" s="56">
        <v>2</v>
      </c>
      <c r="AG118" s="59" t="s">
        <v>79</v>
      </c>
      <c r="AH118" s="57"/>
      <c r="AI118" s="6" t="str">
        <f t="shared" si="200"/>
        <v/>
      </c>
      <c r="AJ118" s="56"/>
      <c r="AK118" s="6" t="str">
        <f t="shared" si="201"/>
        <v/>
      </c>
      <c r="AL118" s="56"/>
      <c r="AM118" s="60"/>
      <c r="AN118" s="57"/>
      <c r="AO118" s="6" t="str">
        <f t="shared" si="202"/>
        <v/>
      </c>
      <c r="AP118" s="58"/>
      <c r="AQ118" s="6" t="str">
        <f t="shared" si="203"/>
        <v/>
      </c>
      <c r="AR118" s="58"/>
      <c r="AS118" s="61"/>
      <c r="AT118" s="56"/>
      <c r="AU118" s="6" t="str">
        <f t="shared" si="204"/>
        <v/>
      </c>
      <c r="AV118" s="56"/>
      <c r="AW118" s="6" t="str">
        <f t="shared" si="205"/>
        <v/>
      </c>
      <c r="AX118" s="56"/>
      <c r="AY118" s="56"/>
      <c r="AZ118" s="366"/>
      <c r="BA118" s="367"/>
      <c r="BB118" s="367"/>
      <c r="BC118" s="368"/>
      <c r="BD118" s="369"/>
      <c r="BE118" s="370"/>
      <c r="BF118" s="299" t="s">
        <v>279</v>
      </c>
      <c r="BG118" s="246" t="s">
        <v>146</v>
      </c>
    </row>
    <row r="119" spans="1:59" s="92" customFormat="1" x14ac:dyDescent="0.3">
      <c r="A119" s="101" t="s">
        <v>371</v>
      </c>
      <c r="B119" s="53" t="s">
        <v>19</v>
      </c>
      <c r="C119" s="209" t="s">
        <v>372</v>
      </c>
      <c r="D119" s="210"/>
      <c r="E119" s="6" t="str">
        <f t="shared" si="192"/>
        <v/>
      </c>
      <c r="F119" s="103"/>
      <c r="G119" s="6" t="str">
        <f t="shared" si="193"/>
        <v/>
      </c>
      <c r="H119" s="103"/>
      <c r="I119" s="104"/>
      <c r="J119" s="57"/>
      <c r="K119" s="6" t="str">
        <f t="shared" si="194"/>
        <v/>
      </c>
      <c r="L119" s="56"/>
      <c r="M119" s="6" t="str">
        <f t="shared" si="195"/>
        <v/>
      </c>
      <c r="N119" s="56"/>
      <c r="O119" s="60"/>
      <c r="P119" s="56"/>
      <c r="Q119" s="6" t="str">
        <f t="shared" si="176"/>
        <v/>
      </c>
      <c r="R119" s="56"/>
      <c r="S119" s="6" t="str">
        <f t="shared" si="177"/>
        <v/>
      </c>
      <c r="T119" s="56"/>
      <c r="U119" s="59"/>
      <c r="V119" s="57"/>
      <c r="W119" s="6" t="str">
        <f t="shared" ref="W119:W122" si="208">IF(V119*14=0,"",V119*14)</f>
        <v/>
      </c>
      <c r="X119" s="56"/>
      <c r="Y119" s="6" t="str">
        <f t="shared" ref="Y119:Y122" si="209">IF(X119*14=0,"",X119*14)</f>
        <v/>
      </c>
      <c r="Z119" s="56"/>
      <c r="AA119" s="60"/>
      <c r="AB119" s="56">
        <v>1</v>
      </c>
      <c r="AC119" s="6">
        <f t="shared" si="198"/>
        <v>14</v>
      </c>
      <c r="AD119" s="56">
        <v>1</v>
      </c>
      <c r="AE119" s="6">
        <f t="shared" si="199"/>
        <v>14</v>
      </c>
      <c r="AF119" s="56">
        <v>2</v>
      </c>
      <c r="AG119" s="59" t="s">
        <v>79</v>
      </c>
      <c r="AH119" s="57"/>
      <c r="AI119" s="6" t="str">
        <f t="shared" si="200"/>
        <v/>
      </c>
      <c r="AJ119" s="56"/>
      <c r="AK119" s="6" t="str">
        <f t="shared" si="201"/>
        <v/>
      </c>
      <c r="AL119" s="56"/>
      <c r="AM119" s="60"/>
      <c r="AN119" s="57"/>
      <c r="AO119" s="6" t="str">
        <f t="shared" ref="AO119:AO122" si="210">IF(AN119*14=0,"",AN119*14)</f>
        <v/>
      </c>
      <c r="AP119" s="58"/>
      <c r="AQ119" s="6" t="str">
        <f t="shared" ref="AQ119:AQ122" si="211">IF(AP119*14=0,"",AP119*14)</f>
        <v/>
      </c>
      <c r="AR119" s="58"/>
      <c r="AS119" s="61"/>
      <c r="AT119" s="56"/>
      <c r="AU119" s="6" t="str">
        <f t="shared" ref="AU119:AU122" si="212">IF(AT119*14=0,"",AT119*14)</f>
        <v/>
      </c>
      <c r="AV119" s="56"/>
      <c r="AW119" s="6" t="str">
        <f t="shared" ref="AW119:AW122" si="213">IF(AV119*14=0,"",AV119*14)</f>
        <v/>
      </c>
      <c r="AX119" s="56"/>
      <c r="AY119" s="56"/>
      <c r="AZ119" s="366"/>
      <c r="BA119" s="367"/>
      <c r="BB119" s="367"/>
      <c r="BC119" s="368"/>
      <c r="BD119" s="369"/>
      <c r="BE119" s="370"/>
      <c r="BF119" s="299" t="s">
        <v>279</v>
      </c>
      <c r="BG119" s="246" t="s">
        <v>146</v>
      </c>
    </row>
    <row r="120" spans="1:59" s="92" customFormat="1" ht="15.6" customHeight="1" x14ac:dyDescent="0.3">
      <c r="A120" s="101" t="s">
        <v>373</v>
      </c>
      <c r="B120" s="53" t="s">
        <v>19</v>
      </c>
      <c r="C120" s="209" t="s">
        <v>374</v>
      </c>
      <c r="D120" s="210"/>
      <c r="E120" s="6" t="str">
        <f t="shared" si="192"/>
        <v/>
      </c>
      <c r="F120" s="103"/>
      <c r="G120" s="6" t="str">
        <f t="shared" si="193"/>
        <v/>
      </c>
      <c r="H120" s="103"/>
      <c r="I120" s="104"/>
      <c r="J120" s="57"/>
      <c r="K120" s="6" t="str">
        <f t="shared" si="194"/>
        <v/>
      </c>
      <c r="L120" s="56"/>
      <c r="M120" s="6" t="str">
        <f t="shared" si="195"/>
        <v/>
      </c>
      <c r="N120" s="56"/>
      <c r="O120" s="60"/>
      <c r="P120" s="56"/>
      <c r="Q120" s="6" t="str">
        <f t="shared" si="176"/>
        <v/>
      </c>
      <c r="R120" s="56"/>
      <c r="S120" s="6" t="str">
        <f t="shared" si="177"/>
        <v/>
      </c>
      <c r="T120" s="56"/>
      <c r="U120" s="59"/>
      <c r="V120" s="57"/>
      <c r="W120" s="6" t="str">
        <f t="shared" si="208"/>
        <v/>
      </c>
      <c r="X120" s="56"/>
      <c r="Y120" s="6" t="str">
        <f t="shared" si="209"/>
        <v/>
      </c>
      <c r="Z120" s="56"/>
      <c r="AA120" s="60"/>
      <c r="AB120" s="56">
        <v>1</v>
      </c>
      <c r="AC120" s="6">
        <f t="shared" ref="AC120" si="214">IF(AB120*14=0,"",AB120*14)</f>
        <v>14</v>
      </c>
      <c r="AD120" s="56">
        <v>1</v>
      </c>
      <c r="AE120" s="6">
        <f t="shared" ref="AE120" si="215">IF(AD120*14=0,"",AD120*14)</f>
        <v>14</v>
      </c>
      <c r="AF120" s="56">
        <v>2</v>
      </c>
      <c r="AG120" s="59" t="s">
        <v>79</v>
      </c>
      <c r="AH120" s="57"/>
      <c r="AI120" s="6" t="str">
        <f t="shared" si="200"/>
        <v/>
      </c>
      <c r="AJ120" s="56"/>
      <c r="AK120" s="6" t="str">
        <f t="shared" si="201"/>
        <v/>
      </c>
      <c r="AL120" s="56"/>
      <c r="AM120" s="60"/>
      <c r="AN120" s="57"/>
      <c r="AO120" s="6" t="str">
        <f t="shared" si="210"/>
        <v/>
      </c>
      <c r="AP120" s="58"/>
      <c r="AQ120" s="6" t="str">
        <f t="shared" si="211"/>
        <v/>
      </c>
      <c r="AR120" s="58"/>
      <c r="AS120" s="61"/>
      <c r="AT120" s="56"/>
      <c r="AU120" s="6" t="str">
        <f t="shared" si="212"/>
        <v/>
      </c>
      <c r="AV120" s="56"/>
      <c r="AW120" s="6" t="str">
        <f t="shared" si="213"/>
        <v/>
      </c>
      <c r="AX120" s="56"/>
      <c r="AY120" s="56"/>
      <c r="AZ120" s="366"/>
      <c r="BA120" s="367"/>
      <c r="BB120" s="367"/>
      <c r="BC120" s="368"/>
      <c r="BD120" s="369"/>
      <c r="BE120" s="370"/>
      <c r="BF120" s="299" t="s">
        <v>279</v>
      </c>
      <c r="BG120" s="246" t="s">
        <v>146</v>
      </c>
    </row>
    <row r="121" spans="1:59" s="92" customFormat="1" ht="15.75" customHeight="1" x14ac:dyDescent="0.3">
      <c r="A121" s="101" t="s">
        <v>392</v>
      </c>
      <c r="B121" s="53" t="s">
        <v>19</v>
      </c>
      <c r="C121" s="209" t="s">
        <v>393</v>
      </c>
      <c r="D121" s="57">
        <v>1</v>
      </c>
      <c r="E121" s="6">
        <f t="shared" si="192"/>
        <v>14</v>
      </c>
      <c r="F121" s="56">
        <v>1</v>
      </c>
      <c r="G121" s="6">
        <f t="shared" si="193"/>
        <v>14</v>
      </c>
      <c r="H121" s="56">
        <v>4</v>
      </c>
      <c r="I121" s="60" t="s">
        <v>79</v>
      </c>
      <c r="J121" s="57"/>
      <c r="K121" s="6" t="str">
        <f t="shared" ref="K121:K122" si="216">IF(J121*14=0,"",J121*14)</f>
        <v/>
      </c>
      <c r="L121" s="56"/>
      <c r="M121" s="6" t="str">
        <f t="shared" ref="M121:M122" si="217">IF(L121*14=0,"",L121*14)</f>
        <v/>
      </c>
      <c r="N121" s="56"/>
      <c r="O121" s="60"/>
      <c r="P121" s="56"/>
      <c r="Q121" s="6" t="str">
        <f t="shared" ref="Q121:Q122" si="218">IF(P121*14=0,"",P121*14)</f>
        <v/>
      </c>
      <c r="R121" s="56"/>
      <c r="S121" s="6" t="str">
        <f t="shared" ref="S121:S122" si="219">IF(R121*14=0,"",R121*14)</f>
        <v/>
      </c>
      <c r="T121" s="56"/>
      <c r="U121" s="59"/>
      <c r="V121" s="57"/>
      <c r="W121" s="6" t="str">
        <f t="shared" si="208"/>
        <v/>
      </c>
      <c r="X121" s="56"/>
      <c r="Y121" s="6" t="str">
        <f t="shared" si="209"/>
        <v/>
      </c>
      <c r="Z121" s="56"/>
      <c r="AA121" s="60"/>
      <c r="AB121" s="56"/>
      <c r="AC121" s="6" t="str">
        <f t="shared" ref="AC121:AC122" si="220">IF(AB121*14=0,"",AB121*14)</f>
        <v/>
      </c>
      <c r="AD121" s="56"/>
      <c r="AE121" s="6" t="str">
        <f t="shared" ref="AE121:AE122" si="221">IF(AD121*14=0,"",AD121*14)</f>
        <v/>
      </c>
      <c r="AF121" s="56"/>
      <c r="AG121" s="59"/>
      <c r="AH121" s="57"/>
      <c r="AI121" s="6" t="str">
        <f t="shared" ref="AI121:AI122" si="222">IF(AH121*14=0,"",AH121*14)</f>
        <v/>
      </c>
      <c r="AJ121" s="56"/>
      <c r="AK121" s="6" t="str">
        <f t="shared" ref="AK121:AK122" si="223">IF(AJ121*14=0,"",AJ121*14)</f>
        <v/>
      </c>
      <c r="AL121" s="56"/>
      <c r="AM121" s="60"/>
      <c r="AN121" s="57"/>
      <c r="AO121" s="6" t="str">
        <f t="shared" si="210"/>
        <v/>
      </c>
      <c r="AP121" s="58"/>
      <c r="AQ121" s="6" t="str">
        <f t="shared" si="211"/>
        <v/>
      </c>
      <c r="AR121" s="58"/>
      <c r="AS121" s="61"/>
      <c r="AT121" s="56"/>
      <c r="AU121" s="6" t="str">
        <f t="shared" si="212"/>
        <v/>
      </c>
      <c r="AV121" s="56"/>
      <c r="AW121" s="6" t="str">
        <f t="shared" si="213"/>
        <v/>
      </c>
      <c r="AX121" s="56"/>
      <c r="AY121" s="56"/>
      <c r="AZ121" s="366"/>
      <c r="BA121" s="367"/>
      <c r="BB121" s="367"/>
      <c r="BC121" s="368"/>
      <c r="BD121" s="369"/>
      <c r="BE121" s="370"/>
      <c r="BF121" s="299" t="s">
        <v>274</v>
      </c>
      <c r="BG121" s="246" t="s">
        <v>278</v>
      </c>
    </row>
    <row r="122" spans="1:59" s="92" customFormat="1" ht="15.75" customHeight="1" x14ac:dyDescent="0.3">
      <c r="A122" s="101" t="s">
        <v>394</v>
      </c>
      <c r="B122" s="53" t="s">
        <v>19</v>
      </c>
      <c r="C122" s="209" t="s">
        <v>395</v>
      </c>
      <c r="D122" s="57">
        <v>1</v>
      </c>
      <c r="E122" s="6">
        <f t="shared" si="192"/>
        <v>14</v>
      </c>
      <c r="F122" s="56">
        <v>1</v>
      </c>
      <c r="G122" s="6">
        <f t="shared" si="193"/>
        <v>14</v>
      </c>
      <c r="H122" s="56">
        <v>4</v>
      </c>
      <c r="I122" s="60" t="s">
        <v>79</v>
      </c>
      <c r="J122" s="57"/>
      <c r="K122" s="6" t="str">
        <f t="shared" si="216"/>
        <v/>
      </c>
      <c r="L122" s="56"/>
      <c r="M122" s="6" t="str">
        <f t="shared" si="217"/>
        <v/>
      </c>
      <c r="N122" s="56"/>
      <c r="O122" s="60"/>
      <c r="P122" s="56"/>
      <c r="Q122" s="6" t="str">
        <f t="shared" si="218"/>
        <v/>
      </c>
      <c r="R122" s="56"/>
      <c r="S122" s="6" t="str">
        <f t="shared" si="219"/>
        <v/>
      </c>
      <c r="T122" s="56"/>
      <c r="U122" s="59"/>
      <c r="V122" s="57"/>
      <c r="W122" s="6" t="str">
        <f t="shared" si="208"/>
        <v/>
      </c>
      <c r="X122" s="56"/>
      <c r="Y122" s="6" t="str">
        <f t="shared" si="209"/>
        <v/>
      </c>
      <c r="Z122" s="56"/>
      <c r="AA122" s="60"/>
      <c r="AB122" s="56"/>
      <c r="AC122" s="6" t="str">
        <f t="shared" si="220"/>
        <v/>
      </c>
      <c r="AD122" s="56"/>
      <c r="AE122" s="6" t="str">
        <f t="shared" si="221"/>
        <v/>
      </c>
      <c r="AF122" s="56"/>
      <c r="AG122" s="59"/>
      <c r="AH122" s="57"/>
      <c r="AI122" s="6" t="str">
        <f t="shared" si="222"/>
        <v/>
      </c>
      <c r="AJ122" s="56"/>
      <c r="AK122" s="6" t="str">
        <f t="shared" si="223"/>
        <v/>
      </c>
      <c r="AL122" s="56"/>
      <c r="AM122" s="60"/>
      <c r="AN122" s="57"/>
      <c r="AO122" s="6" t="str">
        <f t="shared" si="210"/>
        <v/>
      </c>
      <c r="AP122" s="58"/>
      <c r="AQ122" s="6" t="str">
        <f t="shared" si="211"/>
        <v/>
      </c>
      <c r="AR122" s="58"/>
      <c r="AS122" s="61"/>
      <c r="AT122" s="56"/>
      <c r="AU122" s="6" t="str">
        <f t="shared" si="212"/>
        <v/>
      </c>
      <c r="AV122" s="56"/>
      <c r="AW122" s="6" t="str">
        <f t="shared" si="213"/>
        <v/>
      </c>
      <c r="AX122" s="56"/>
      <c r="AY122" s="56"/>
      <c r="AZ122" s="366"/>
      <c r="BA122" s="367"/>
      <c r="BB122" s="367"/>
      <c r="BC122" s="368"/>
      <c r="BD122" s="369"/>
      <c r="BE122" s="370"/>
      <c r="BF122" s="299" t="s">
        <v>274</v>
      </c>
      <c r="BG122" s="246" t="s">
        <v>278</v>
      </c>
    </row>
    <row r="123" spans="1:59" s="92" customFormat="1" ht="15.75" customHeight="1" x14ac:dyDescent="0.3">
      <c r="A123" s="101" t="s">
        <v>396</v>
      </c>
      <c r="B123" s="282" t="s">
        <v>19</v>
      </c>
      <c r="C123" s="209" t="s">
        <v>397</v>
      </c>
      <c r="D123" s="57">
        <v>1</v>
      </c>
      <c r="E123" s="6">
        <f t="shared" si="192"/>
        <v>14</v>
      </c>
      <c r="F123" s="56">
        <v>1</v>
      </c>
      <c r="G123" s="6">
        <f t="shared" si="193"/>
        <v>14</v>
      </c>
      <c r="H123" s="56">
        <v>4</v>
      </c>
      <c r="I123" s="60" t="s">
        <v>79</v>
      </c>
      <c r="J123" s="57"/>
      <c r="K123" s="6" t="str">
        <f t="shared" si="194"/>
        <v/>
      </c>
      <c r="L123" s="56"/>
      <c r="M123" s="6" t="str">
        <f t="shared" si="195"/>
        <v/>
      </c>
      <c r="N123" s="56"/>
      <c r="O123" s="60"/>
      <c r="P123" s="56"/>
      <c r="Q123" s="6" t="str">
        <f t="shared" ref="Q123:Q125" si="224">IF(P123*14=0,"",P123*14)</f>
        <v/>
      </c>
      <c r="R123" s="56"/>
      <c r="S123" s="6" t="str">
        <f t="shared" ref="S123:S125" si="225">IF(R123*14=0,"",R123*14)</f>
        <v/>
      </c>
      <c r="T123" s="56"/>
      <c r="U123" s="59"/>
      <c r="V123" s="57"/>
      <c r="W123" s="6" t="str">
        <f t="shared" si="196"/>
        <v/>
      </c>
      <c r="X123" s="56"/>
      <c r="Y123" s="6" t="str">
        <f t="shared" si="197"/>
        <v/>
      </c>
      <c r="Z123" s="56"/>
      <c r="AA123" s="60"/>
      <c r="AB123" s="56"/>
      <c r="AC123" s="6" t="str">
        <f t="shared" si="198"/>
        <v/>
      </c>
      <c r="AD123" s="56"/>
      <c r="AE123" s="6" t="str">
        <f t="shared" si="199"/>
        <v/>
      </c>
      <c r="AF123" s="56"/>
      <c r="AG123" s="59"/>
      <c r="AH123" s="57"/>
      <c r="AI123" s="6" t="str">
        <f t="shared" si="200"/>
        <v/>
      </c>
      <c r="AJ123" s="56"/>
      <c r="AK123" s="6" t="str">
        <f t="shared" si="201"/>
        <v/>
      </c>
      <c r="AL123" s="56"/>
      <c r="AM123" s="60"/>
      <c r="AN123" s="57"/>
      <c r="AO123" s="6" t="str">
        <f t="shared" si="202"/>
        <v/>
      </c>
      <c r="AP123" s="58"/>
      <c r="AQ123" s="6" t="str">
        <f t="shared" si="203"/>
        <v/>
      </c>
      <c r="AR123" s="58"/>
      <c r="AS123" s="61"/>
      <c r="AT123" s="56"/>
      <c r="AU123" s="6" t="str">
        <f t="shared" si="204"/>
        <v/>
      </c>
      <c r="AV123" s="56"/>
      <c r="AW123" s="6" t="str">
        <f t="shared" si="205"/>
        <v/>
      </c>
      <c r="AX123" s="56"/>
      <c r="AY123" s="56"/>
      <c r="AZ123" s="366"/>
      <c r="BA123" s="367"/>
      <c r="BB123" s="367"/>
      <c r="BC123" s="368"/>
      <c r="BD123" s="369"/>
      <c r="BE123" s="370"/>
      <c r="BF123" s="299" t="s">
        <v>274</v>
      </c>
      <c r="BG123" s="246" t="s">
        <v>418</v>
      </c>
    </row>
    <row r="124" spans="1:59" s="92" customFormat="1" ht="15.75" customHeight="1" x14ac:dyDescent="0.3">
      <c r="A124" s="101" t="s">
        <v>433</v>
      </c>
      <c r="B124" s="53" t="s">
        <v>19</v>
      </c>
      <c r="C124" s="209" t="s">
        <v>434</v>
      </c>
      <c r="D124" s="210">
        <v>2</v>
      </c>
      <c r="E124" s="6">
        <f t="shared" si="192"/>
        <v>28</v>
      </c>
      <c r="F124" s="103"/>
      <c r="G124" s="6" t="str">
        <f t="shared" si="193"/>
        <v/>
      </c>
      <c r="H124" s="103">
        <v>3</v>
      </c>
      <c r="I124" s="60" t="s">
        <v>79</v>
      </c>
      <c r="J124" s="57"/>
      <c r="K124" s="6" t="str">
        <f t="shared" si="194"/>
        <v/>
      </c>
      <c r="L124" s="56"/>
      <c r="M124" s="6" t="str">
        <f t="shared" si="195"/>
        <v/>
      </c>
      <c r="N124" s="56"/>
      <c r="O124" s="60"/>
      <c r="P124" s="56"/>
      <c r="Q124" s="6" t="str">
        <f t="shared" si="224"/>
        <v/>
      </c>
      <c r="R124" s="56"/>
      <c r="S124" s="6" t="str">
        <f t="shared" si="225"/>
        <v/>
      </c>
      <c r="T124" s="56"/>
      <c r="U124" s="59"/>
      <c r="V124" s="57"/>
      <c r="W124" s="6" t="str">
        <f t="shared" si="196"/>
        <v/>
      </c>
      <c r="X124" s="56"/>
      <c r="Y124" s="6" t="str">
        <f t="shared" si="197"/>
        <v/>
      </c>
      <c r="Z124" s="56"/>
      <c r="AA124" s="60"/>
      <c r="AB124" s="56"/>
      <c r="AC124" s="6" t="str">
        <f t="shared" si="198"/>
        <v/>
      </c>
      <c r="AD124" s="56"/>
      <c r="AE124" s="6" t="str">
        <f t="shared" si="199"/>
        <v/>
      </c>
      <c r="AF124" s="56"/>
      <c r="AG124" s="59"/>
      <c r="AH124" s="57"/>
      <c r="AI124" s="6" t="str">
        <f t="shared" si="200"/>
        <v/>
      </c>
      <c r="AJ124" s="56"/>
      <c r="AK124" s="6" t="str">
        <f t="shared" si="201"/>
        <v/>
      </c>
      <c r="AL124" s="56"/>
      <c r="AM124" s="60"/>
      <c r="AN124" s="57"/>
      <c r="AO124" s="6" t="str">
        <f t="shared" si="202"/>
        <v/>
      </c>
      <c r="AP124" s="58"/>
      <c r="AQ124" s="6" t="str">
        <f t="shared" si="203"/>
        <v/>
      </c>
      <c r="AR124" s="58"/>
      <c r="AS124" s="61"/>
      <c r="AT124" s="56"/>
      <c r="AU124" s="6" t="str">
        <f t="shared" si="204"/>
        <v/>
      </c>
      <c r="AV124" s="56"/>
      <c r="AW124" s="6" t="str">
        <f t="shared" si="205"/>
        <v/>
      </c>
      <c r="AX124" s="56"/>
      <c r="AY124" s="56"/>
      <c r="AZ124" s="366"/>
      <c r="BA124" s="367"/>
      <c r="BB124" s="367"/>
      <c r="BC124" s="368"/>
      <c r="BD124" s="369"/>
      <c r="BE124" s="370"/>
      <c r="BF124" s="299" t="s">
        <v>407</v>
      </c>
      <c r="BG124" s="246" t="s">
        <v>432</v>
      </c>
    </row>
    <row r="125" spans="1:59" s="92" customFormat="1" ht="15.75" customHeight="1" x14ac:dyDescent="0.3">
      <c r="A125" s="101" t="s">
        <v>436</v>
      </c>
      <c r="B125" s="53" t="s">
        <v>19</v>
      </c>
      <c r="C125" s="209" t="s">
        <v>437</v>
      </c>
      <c r="D125" s="57">
        <v>1</v>
      </c>
      <c r="E125" s="6">
        <f t="shared" ref="E125" si="226">IF(D125*14=0,"",D125*14)</f>
        <v>14</v>
      </c>
      <c r="F125" s="56">
        <v>1</v>
      </c>
      <c r="G125" s="6">
        <f t="shared" ref="G125" si="227">IF(F125*14=0,"",F125*14)</f>
        <v>14</v>
      </c>
      <c r="H125" s="56">
        <v>4</v>
      </c>
      <c r="I125" s="60" t="s">
        <v>79</v>
      </c>
      <c r="J125" s="57"/>
      <c r="K125" s="6" t="str">
        <f t="shared" si="194"/>
        <v/>
      </c>
      <c r="L125" s="56"/>
      <c r="M125" s="6" t="str">
        <f t="shared" si="195"/>
        <v/>
      </c>
      <c r="N125" s="56"/>
      <c r="O125" s="60"/>
      <c r="P125" s="56"/>
      <c r="Q125" s="6" t="str">
        <f t="shared" si="224"/>
        <v/>
      </c>
      <c r="R125" s="56"/>
      <c r="S125" s="6" t="str">
        <f t="shared" si="225"/>
        <v/>
      </c>
      <c r="T125" s="56"/>
      <c r="U125" s="59"/>
      <c r="V125" s="57"/>
      <c r="W125" s="6" t="str">
        <f t="shared" si="196"/>
        <v/>
      </c>
      <c r="X125" s="56"/>
      <c r="Y125" s="6" t="str">
        <f t="shared" si="197"/>
        <v/>
      </c>
      <c r="Z125" s="56"/>
      <c r="AA125" s="60"/>
      <c r="AB125" s="56"/>
      <c r="AC125" s="6" t="str">
        <f t="shared" si="198"/>
        <v/>
      </c>
      <c r="AD125" s="56"/>
      <c r="AE125" s="6" t="str">
        <f t="shared" si="199"/>
        <v/>
      </c>
      <c r="AF125" s="56"/>
      <c r="AG125" s="59"/>
      <c r="AH125" s="57"/>
      <c r="AI125" s="6" t="str">
        <f t="shared" si="200"/>
        <v/>
      </c>
      <c r="AJ125" s="56"/>
      <c r="AK125" s="6" t="str">
        <f t="shared" si="201"/>
        <v/>
      </c>
      <c r="AL125" s="56"/>
      <c r="AM125" s="60"/>
      <c r="AN125" s="57"/>
      <c r="AO125" s="6" t="str">
        <f t="shared" si="202"/>
        <v/>
      </c>
      <c r="AP125" s="58"/>
      <c r="AQ125" s="6" t="str">
        <f t="shared" si="203"/>
        <v/>
      </c>
      <c r="AR125" s="58"/>
      <c r="AS125" s="61"/>
      <c r="AT125" s="56"/>
      <c r="AU125" s="6" t="str">
        <f t="shared" si="204"/>
        <v/>
      </c>
      <c r="AV125" s="56"/>
      <c r="AW125" s="6" t="str">
        <f t="shared" si="205"/>
        <v/>
      </c>
      <c r="AX125" s="56"/>
      <c r="AY125" s="56"/>
      <c r="AZ125" s="366"/>
      <c r="BA125" s="367"/>
      <c r="BB125" s="367"/>
      <c r="BC125" s="368"/>
      <c r="BD125" s="369"/>
      <c r="BE125" s="370"/>
      <c r="BF125" s="299" t="s">
        <v>274</v>
      </c>
      <c r="BG125" s="246" t="s">
        <v>287</v>
      </c>
    </row>
    <row r="126" spans="1:59" s="92" customFormat="1" ht="15.75" customHeight="1" x14ac:dyDescent="0.3">
      <c r="A126" s="359" t="s">
        <v>526</v>
      </c>
      <c r="B126" s="99" t="s">
        <v>19</v>
      </c>
      <c r="C126" s="358" t="s">
        <v>525</v>
      </c>
      <c r="D126" s="360">
        <v>1</v>
      </c>
      <c r="E126" s="307">
        <f>IF(D126*14=0,"",D126*14)</f>
        <v>14</v>
      </c>
      <c r="F126" s="305">
        <v>1</v>
      </c>
      <c r="G126" s="307">
        <f>IF(F126*14=0,"",F126*14)</f>
        <v>14</v>
      </c>
      <c r="H126" s="305">
        <v>2</v>
      </c>
      <c r="I126" s="319" t="s">
        <v>79</v>
      </c>
      <c r="J126" s="57"/>
      <c r="K126" s="6"/>
      <c r="L126" s="56"/>
      <c r="M126" s="6"/>
      <c r="N126" s="56"/>
      <c r="O126" s="60"/>
      <c r="P126" s="56"/>
      <c r="Q126" s="6"/>
      <c r="R126" s="56"/>
      <c r="S126" s="6"/>
      <c r="T126" s="56"/>
      <c r="U126" s="59"/>
      <c r="V126" s="57"/>
      <c r="W126" s="6"/>
      <c r="X126" s="56"/>
      <c r="Y126" s="6"/>
      <c r="Z126" s="56"/>
      <c r="AA126" s="60"/>
      <c r="AB126" s="56"/>
      <c r="AC126" s="6"/>
      <c r="AD126" s="56"/>
      <c r="AE126" s="6"/>
      <c r="AF126" s="56"/>
      <c r="AG126" s="59"/>
      <c r="AH126" s="57"/>
      <c r="AI126" s="6"/>
      <c r="AJ126" s="56"/>
      <c r="AK126" s="6"/>
      <c r="AL126" s="56"/>
      <c r="AM126" s="60"/>
      <c r="AN126" s="57"/>
      <c r="AO126" s="6"/>
      <c r="AP126" s="58"/>
      <c r="AQ126" s="6"/>
      <c r="AR126" s="58"/>
      <c r="AS126" s="61"/>
      <c r="AT126" s="56"/>
      <c r="AU126" s="6"/>
      <c r="AV126" s="56"/>
      <c r="AW126" s="6"/>
      <c r="AX126" s="56"/>
      <c r="AY126" s="56"/>
      <c r="AZ126" s="343"/>
      <c r="BA126" s="344"/>
      <c r="BB126" s="344"/>
      <c r="BC126" s="345"/>
      <c r="BD126" s="346"/>
      <c r="BE126" s="347"/>
      <c r="BF126" s="299" t="s">
        <v>274</v>
      </c>
      <c r="BG126" s="246" t="s">
        <v>527</v>
      </c>
    </row>
    <row r="127" spans="1:59" s="26" customFormat="1" ht="31.2" x14ac:dyDescent="0.3">
      <c r="A127" s="101" t="s">
        <v>446</v>
      </c>
      <c r="B127" s="99" t="s">
        <v>19</v>
      </c>
      <c r="C127" s="209" t="s">
        <v>447</v>
      </c>
      <c r="D127" s="57">
        <v>1</v>
      </c>
      <c r="E127" s="6">
        <f>IF(D127*14=0,"",D127*14)</f>
        <v>14</v>
      </c>
      <c r="F127" s="56">
        <v>1</v>
      </c>
      <c r="G127" s="6">
        <f>IF(F127*14=0,"",F127*14)</f>
        <v>14</v>
      </c>
      <c r="H127" s="56">
        <v>2</v>
      </c>
      <c r="I127" s="60" t="s">
        <v>79</v>
      </c>
      <c r="J127" s="57"/>
      <c r="K127" s="6" t="str">
        <f>IF(J127*14=0,"",J127*14)</f>
        <v/>
      </c>
      <c r="L127" s="56"/>
      <c r="M127" s="6" t="str">
        <f>IF(L127*14=0,"",L127*14)</f>
        <v/>
      </c>
      <c r="N127" s="56"/>
      <c r="O127" s="60"/>
      <c r="P127" s="56"/>
      <c r="Q127" s="6" t="str">
        <f>IF(P127*14=0,"",P127*14)</f>
        <v/>
      </c>
      <c r="R127" s="56"/>
      <c r="S127" s="6" t="str">
        <f>IF(R127*14=0,"",R127*14)</f>
        <v/>
      </c>
      <c r="T127" s="56"/>
      <c r="U127" s="59"/>
      <c r="V127" s="57"/>
      <c r="W127" s="6" t="str">
        <f>IF(V127*14=0,"",V127*14)</f>
        <v/>
      </c>
      <c r="X127" s="56"/>
      <c r="Y127" s="6" t="str">
        <f>IF(X127*14=0,"",X127*14)</f>
        <v/>
      </c>
      <c r="Z127" s="56"/>
      <c r="AA127" s="60"/>
      <c r="AB127" s="56"/>
      <c r="AC127" s="6" t="str">
        <f>IF(AB127*14=0,"",AB127*14)</f>
        <v/>
      </c>
      <c r="AD127" s="56"/>
      <c r="AE127" s="6" t="str">
        <f>IF(AD127*14=0,"",AD127*14)</f>
        <v/>
      </c>
      <c r="AF127" s="56"/>
      <c r="AG127" s="59"/>
      <c r="AH127" s="57"/>
      <c r="AI127" s="6" t="str">
        <f>IF(AH127*14=0,"",AH127*14)</f>
        <v/>
      </c>
      <c r="AJ127" s="56"/>
      <c r="AK127" s="6" t="str">
        <f>IF(AJ127*14=0,"",AJ127*14)</f>
        <v/>
      </c>
      <c r="AL127" s="56"/>
      <c r="AM127" s="60"/>
      <c r="AN127" s="57"/>
      <c r="AO127" s="6" t="str">
        <f>IF(AN127*14=0,"",AN127*14)</f>
        <v/>
      </c>
      <c r="AP127" s="58"/>
      <c r="AQ127" s="6" t="str">
        <f>IF(AP127*14=0,"",AP127*14)</f>
        <v/>
      </c>
      <c r="AR127" s="58"/>
      <c r="AS127" s="61"/>
      <c r="AT127" s="56"/>
      <c r="AU127" s="6" t="str">
        <f>IF(AT127*14=0,"",AT127*14)</f>
        <v/>
      </c>
      <c r="AV127" s="56"/>
      <c r="AW127" s="6" t="str">
        <f>IF(AV127*14=0,"",AV127*14)</f>
        <v/>
      </c>
      <c r="AX127" s="56"/>
      <c r="AY127" s="56"/>
      <c r="AZ127" s="366"/>
      <c r="BA127" s="367"/>
      <c r="BB127" s="367"/>
      <c r="BC127" s="368"/>
      <c r="BD127" s="369"/>
      <c r="BE127" s="370"/>
      <c r="BF127" s="299" t="s">
        <v>449</v>
      </c>
      <c r="BG127" s="246" t="s">
        <v>448</v>
      </c>
    </row>
    <row r="128" spans="1:59" s="92" customFormat="1" ht="15.75" customHeight="1" x14ac:dyDescent="0.3">
      <c r="A128" s="101" t="s">
        <v>452</v>
      </c>
      <c r="B128" s="99" t="s">
        <v>19</v>
      </c>
      <c r="C128" s="209" t="s">
        <v>451</v>
      </c>
      <c r="D128" s="57"/>
      <c r="E128" s="6"/>
      <c r="F128" s="56"/>
      <c r="G128" s="6"/>
      <c r="H128" s="56"/>
      <c r="I128" s="60"/>
      <c r="J128" s="57"/>
      <c r="K128" s="6"/>
      <c r="L128" s="56"/>
      <c r="M128" s="6"/>
      <c r="N128" s="56"/>
      <c r="O128" s="60"/>
      <c r="P128" s="56"/>
      <c r="Q128" s="6"/>
      <c r="R128" s="56"/>
      <c r="S128" s="6"/>
      <c r="T128" s="56"/>
      <c r="U128" s="59"/>
      <c r="V128" s="57"/>
      <c r="W128" s="6"/>
      <c r="X128" s="56"/>
      <c r="Y128" s="6"/>
      <c r="Z128" s="56"/>
      <c r="AA128" s="60"/>
      <c r="AB128" s="56">
        <v>1</v>
      </c>
      <c r="AC128" s="6">
        <f t="shared" ref="AC128" si="228">IF(AB128*14=0,"",AB128*14)</f>
        <v>14</v>
      </c>
      <c r="AD128" s="56">
        <v>1</v>
      </c>
      <c r="AE128" s="6">
        <f t="shared" ref="AE128" si="229">IF(AD128*14=0,"",AD128*14)</f>
        <v>14</v>
      </c>
      <c r="AF128" s="56">
        <v>2</v>
      </c>
      <c r="AG128" s="59" t="s">
        <v>79</v>
      </c>
      <c r="AH128" s="57"/>
      <c r="AI128" s="6"/>
      <c r="AJ128" s="56"/>
      <c r="AK128" s="6"/>
      <c r="AL128" s="56"/>
      <c r="AM128" s="60"/>
      <c r="AN128" s="57"/>
      <c r="AO128" s="6"/>
      <c r="AP128" s="58"/>
      <c r="AQ128" s="6"/>
      <c r="AR128" s="58"/>
      <c r="AS128" s="61"/>
      <c r="AT128" s="56"/>
      <c r="AU128" s="6"/>
      <c r="AV128" s="56"/>
      <c r="AW128" s="6"/>
      <c r="AX128" s="56"/>
      <c r="AY128" s="56"/>
      <c r="AZ128" s="292"/>
      <c r="BA128" s="293"/>
      <c r="BB128" s="293"/>
      <c r="BC128" s="294"/>
      <c r="BD128" s="295"/>
      <c r="BE128" s="296"/>
      <c r="BF128" s="300" t="s">
        <v>286</v>
      </c>
      <c r="BG128" s="246" t="s">
        <v>285</v>
      </c>
    </row>
    <row r="129" spans="1:59" s="92" customFormat="1" ht="15.75" customHeight="1" x14ac:dyDescent="0.3">
      <c r="A129" s="101" t="s">
        <v>455</v>
      </c>
      <c r="B129" s="99" t="s">
        <v>19</v>
      </c>
      <c r="C129" s="209" t="s">
        <v>456</v>
      </c>
      <c r="D129" s="57"/>
      <c r="E129" s="6"/>
      <c r="F129" s="56"/>
      <c r="G129" s="6"/>
      <c r="H129" s="56"/>
      <c r="I129" s="60"/>
      <c r="J129" s="57"/>
      <c r="K129" s="6"/>
      <c r="L129" s="56"/>
      <c r="M129" s="6"/>
      <c r="N129" s="56"/>
      <c r="O129" s="60"/>
      <c r="P129" s="56"/>
      <c r="Q129" s="6"/>
      <c r="R129" s="56"/>
      <c r="S129" s="6"/>
      <c r="T129" s="56"/>
      <c r="U129" s="59"/>
      <c r="V129" s="57"/>
      <c r="W129" s="6"/>
      <c r="X129" s="56"/>
      <c r="Y129" s="6"/>
      <c r="Z129" s="56"/>
      <c r="AA129" s="60"/>
      <c r="AB129" s="56">
        <v>1</v>
      </c>
      <c r="AC129" s="6">
        <f t="shared" ref="AC129" si="230">IF(AB129*14=0,"",AB129*14)</f>
        <v>14</v>
      </c>
      <c r="AD129" s="56">
        <v>1</v>
      </c>
      <c r="AE129" s="6">
        <f t="shared" ref="AE129" si="231">IF(AD129*14=0,"",AD129*14)</f>
        <v>14</v>
      </c>
      <c r="AF129" s="56">
        <v>2</v>
      </c>
      <c r="AG129" s="59" t="s">
        <v>79</v>
      </c>
      <c r="AH129" s="57"/>
      <c r="AI129" s="6"/>
      <c r="AJ129" s="56"/>
      <c r="AK129" s="6"/>
      <c r="AL129" s="56"/>
      <c r="AM129" s="60"/>
      <c r="AN129" s="57"/>
      <c r="AO129" s="6"/>
      <c r="AP129" s="58"/>
      <c r="AQ129" s="6"/>
      <c r="AR129" s="58"/>
      <c r="AS129" s="61"/>
      <c r="AT129" s="56"/>
      <c r="AU129" s="6"/>
      <c r="AV129" s="56"/>
      <c r="AW129" s="6"/>
      <c r="AX129" s="56"/>
      <c r="AY129" s="56"/>
      <c r="AZ129" s="292"/>
      <c r="BA129" s="293"/>
      <c r="BB129" s="293"/>
      <c r="BC129" s="294"/>
      <c r="BD129" s="295"/>
      <c r="BE129" s="296"/>
      <c r="BF129" s="300" t="s">
        <v>286</v>
      </c>
      <c r="BG129" s="246" t="s">
        <v>285</v>
      </c>
    </row>
    <row r="130" spans="1:59" s="92" customFormat="1" ht="15.75" customHeight="1" x14ac:dyDescent="0.3">
      <c r="A130" s="101" t="s">
        <v>453</v>
      </c>
      <c r="B130" s="99" t="s">
        <v>19</v>
      </c>
      <c r="C130" s="209" t="s">
        <v>454</v>
      </c>
      <c r="D130" s="57"/>
      <c r="E130" s="6"/>
      <c r="F130" s="56"/>
      <c r="G130" s="6"/>
      <c r="H130" s="56"/>
      <c r="I130" s="60"/>
      <c r="J130" s="57"/>
      <c r="K130" s="6"/>
      <c r="L130" s="56"/>
      <c r="M130" s="6"/>
      <c r="N130" s="56"/>
      <c r="O130" s="60"/>
      <c r="P130" s="56"/>
      <c r="Q130" s="6"/>
      <c r="R130" s="56"/>
      <c r="S130" s="6"/>
      <c r="T130" s="56"/>
      <c r="U130" s="59"/>
      <c r="V130" s="57"/>
      <c r="W130" s="6"/>
      <c r="X130" s="56"/>
      <c r="Y130" s="6"/>
      <c r="Z130" s="56"/>
      <c r="AA130" s="60"/>
      <c r="AB130" s="56">
        <v>1</v>
      </c>
      <c r="AC130" s="6">
        <f t="shared" ref="AC130" si="232">IF(AB130*14=0,"",AB130*14)</f>
        <v>14</v>
      </c>
      <c r="AD130" s="56">
        <v>1</v>
      </c>
      <c r="AE130" s="6">
        <f t="shared" ref="AE130" si="233">IF(AD130*14=0,"",AD130*14)</f>
        <v>14</v>
      </c>
      <c r="AF130" s="56">
        <v>2</v>
      </c>
      <c r="AG130" s="59" t="s">
        <v>79</v>
      </c>
      <c r="AH130" s="57"/>
      <c r="AI130" s="6"/>
      <c r="AJ130" s="56"/>
      <c r="AK130" s="6"/>
      <c r="AL130" s="56"/>
      <c r="AM130" s="60"/>
      <c r="AN130" s="57"/>
      <c r="AO130" s="6"/>
      <c r="AP130" s="58"/>
      <c r="AQ130" s="6"/>
      <c r="AR130" s="58"/>
      <c r="AS130" s="61"/>
      <c r="AT130" s="56"/>
      <c r="AU130" s="6"/>
      <c r="AV130" s="56"/>
      <c r="AW130" s="6"/>
      <c r="AX130" s="56"/>
      <c r="AY130" s="56"/>
      <c r="AZ130" s="292"/>
      <c r="BA130" s="293"/>
      <c r="BB130" s="293"/>
      <c r="BC130" s="294"/>
      <c r="BD130" s="295"/>
      <c r="BE130" s="296"/>
      <c r="BF130" s="300" t="s">
        <v>286</v>
      </c>
      <c r="BG130" s="246" t="s">
        <v>285</v>
      </c>
    </row>
    <row r="131" spans="1:59" s="26" customFormat="1" ht="15.9" customHeight="1" thickBot="1" x14ac:dyDescent="0.35">
      <c r="A131" s="361"/>
      <c r="B131" s="361"/>
      <c r="C131" s="361"/>
      <c r="D131" s="361"/>
      <c r="E131" s="361"/>
      <c r="F131" s="361"/>
      <c r="G131" s="361"/>
      <c r="H131" s="361"/>
      <c r="I131" s="361"/>
      <c r="J131" s="361"/>
      <c r="K131" s="361"/>
      <c r="L131" s="361"/>
      <c r="M131" s="361"/>
      <c r="N131" s="361"/>
      <c r="O131" s="361"/>
      <c r="P131" s="361"/>
      <c r="Q131" s="361"/>
      <c r="R131" s="361"/>
      <c r="S131" s="361"/>
      <c r="T131" s="361"/>
      <c r="U131" s="361"/>
      <c r="V131" s="361"/>
      <c r="W131" s="361"/>
      <c r="X131" s="361"/>
      <c r="Y131" s="361"/>
      <c r="Z131" s="361"/>
      <c r="AA131" s="361"/>
      <c r="AB131" s="361"/>
      <c r="AC131" s="361"/>
      <c r="AD131" s="361"/>
      <c r="AE131" s="361"/>
      <c r="AF131" s="361"/>
      <c r="AG131" s="361"/>
      <c r="AH131" s="361"/>
      <c r="AI131" s="361"/>
      <c r="AJ131" s="361"/>
      <c r="AK131" s="361"/>
      <c r="AL131" s="361"/>
      <c r="AM131" s="361"/>
      <c r="AN131" s="361"/>
      <c r="AO131" s="361"/>
      <c r="AP131" s="361"/>
      <c r="AQ131" s="361"/>
      <c r="AR131" s="361"/>
      <c r="AS131" s="361"/>
      <c r="AT131" s="361"/>
      <c r="AU131" s="361"/>
      <c r="AV131" s="361"/>
      <c r="AW131" s="361"/>
      <c r="AX131" s="361"/>
      <c r="AY131" s="361"/>
      <c r="AZ131" s="182"/>
      <c r="BA131" s="182"/>
      <c r="BB131" s="182"/>
      <c r="BC131" s="182"/>
      <c r="BD131" s="182"/>
      <c r="BE131" s="183"/>
      <c r="BF131" s="301"/>
    </row>
    <row r="132" spans="1:59" s="26" customFormat="1" ht="9.9" customHeight="1" thickTop="1" thickBot="1" x14ac:dyDescent="0.35">
      <c r="A132" s="107"/>
      <c r="B132" s="108"/>
      <c r="C132" s="71"/>
      <c r="D132" s="105"/>
      <c r="E132" s="105"/>
      <c r="F132" s="105"/>
      <c r="G132" s="105"/>
      <c r="H132" s="105"/>
      <c r="I132" s="105"/>
      <c r="J132" s="105"/>
      <c r="K132" s="105"/>
      <c r="L132" s="105"/>
      <c r="M132" s="64"/>
      <c r="N132" s="83"/>
      <c r="O132" s="83"/>
      <c r="P132" s="105"/>
      <c r="Q132" s="105"/>
      <c r="R132" s="105"/>
      <c r="S132" s="105"/>
      <c r="T132" s="105"/>
      <c r="U132" s="105"/>
      <c r="V132" s="105"/>
      <c r="W132" s="105"/>
      <c r="X132" s="105"/>
      <c r="Y132" s="64"/>
      <c r="Z132" s="83"/>
      <c r="AA132" s="83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6"/>
      <c r="AZ132" s="65"/>
      <c r="BA132" s="66"/>
      <c r="BB132" s="66"/>
      <c r="BC132" s="66"/>
      <c r="BD132" s="66"/>
      <c r="BE132" s="67"/>
      <c r="BF132" s="301"/>
    </row>
    <row r="133" spans="1:59" s="26" customFormat="1" ht="15.75" customHeight="1" thickTop="1" thickBot="1" x14ac:dyDescent="0.35">
      <c r="A133" s="362"/>
      <c r="B133" s="363"/>
      <c r="C133" s="363"/>
      <c r="D133" s="363"/>
      <c r="E133" s="363"/>
      <c r="F133" s="363"/>
      <c r="G133" s="363"/>
      <c r="H133" s="363"/>
      <c r="I133" s="363"/>
      <c r="J133" s="363"/>
      <c r="K133" s="363"/>
      <c r="L133" s="363"/>
      <c r="M133" s="363"/>
      <c r="N133" s="363"/>
      <c r="O133" s="363"/>
      <c r="P133" s="363"/>
      <c r="Q133" s="363"/>
      <c r="R133" s="363"/>
      <c r="S133" s="363"/>
      <c r="T133" s="363"/>
      <c r="U133" s="363"/>
      <c r="V133" s="363"/>
      <c r="W133" s="363"/>
      <c r="X133" s="363"/>
      <c r="Y133" s="363"/>
      <c r="Z133" s="363"/>
      <c r="AA133" s="363"/>
      <c r="AB133" s="363"/>
      <c r="AC133" s="363"/>
      <c r="AD133" s="363"/>
      <c r="AE133" s="363"/>
      <c r="AF133" s="363"/>
      <c r="AG133" s="363"/>
      <c r="AH133" s="363"/>
      <c r="AI133" s="363"/>
      <c r="AJ133" s="363"/>
      <c r="AK133" s="363"/>
      <c r="AL133" s="363"/>
      <c r="AM133" s="363"/>
      <c r="AN133" s="363"/>
      <c r="AO133" s="363"/>
      <c r="AP133" s="363"/>
      <c r="AQ133" s="363"/>
      <c r="AR133" s="363"/>
      <c r="AS133" s="363"/>
      <c r="AT133" s="363"/>
      <c r="AU133" s="363"/>
      <c r="AV133" s="363"/>
      <c r="AW133" s="363"/>
      <c r="AX133" s="363"/>
      <c r="AY133" s="363"/>
      <c r="AZ133" s="81"/>
      <c r="BA133" s="81"/>
      <c r="BB133" s="81"/>
      <c r="BC133" s="81"/>
      <c r="BD133" s="81"/>
      <c r="BE133" s="82"/>
      <c r="BF133" s="301"/>
    </row>
    <row r="134" spans="1:59" s="26" customFormat="1" ht="15.75" customHeight="1" thickTop="1" x14ac:dyDescent="0.3">
      <c r="A134" s="364" t="s">
        <v>20</v>
      </c>
      <c r="B134" s="365"/>
      <c r="C134" s="365"/>
      <c r="D134" s="365"/>
      <c r="E134" s="365"/>
      <c r="F134" s="365"/>
      <c r="G134" s="365"/>
      <c r="H134" s="365"/>
      <c r="I134" s="365"/>
      <c r="J134" s="365"/>
      <c r="K134" s="365"/>
      <c r="L134" s="365"/>
      <c r="M134" s="365"/>
      <c r="N134" s="365"/>
      <c r="O134" s="365"/>
      <c r="P134" s="365"/>
      <c r="Q134" s="365"/>
      <c r="R134" s="365"/>
      <c r="S134" s="365"/>
      <c r="T134" s="365"/>
      <c r="U134" s="365"/>
      <c r="V134" s="365"/>
      <c r="W134" s="365"/>
      <c r="X134" s="365"/>
      <c r="Y134" s="365"/>
      <c r="Z134" s="365"/>
      <c r="AA134" s="365"/>
      <c r="AB134" s="365"/>
      <c r="AC134" s="365"/>
      <c r="AD134" s="365"/>
      <c r="AE134" s="365"/>
      <c r="AF134" s="365"/>
      <c r="AG134" s="365"/>
      <c r="AH134" s="365"/>
      <c r="AI134" s="365"/>
      <c r="AJ134" s="365"/>
      <c r="AK134" s="365"/>
      <c r="AL134" s="365"/>
      <c r="AM134" s="365"/>
      <c r="AN134" s="365"/>
      <c r="AO134" s="365"/>
      <c r="AP134" s="365"/>
      <c r="AQ134" s="365"/>
      <c r="AR134" s="365"/>
      <c r="AS134" s="365"/>
      <c r="AT134" s="365"/>
      <c r="AU134" s="365"/>
      <c r="AV134" s="365"/>
      <c r="AW134" s="365"/>
      <c r="AX134" s="365"/>
      <c r="AY134" s="365"/>
      <c r="AZ134" s="84"/>
      <c r="BA134" s="84"/>
      <c r="BB134" s="84"/>
      <c r="BC134" s="84"/>
      <c r="BD134" s="84"/>
      <c r="BE134" s="85"/>
      <c r="BF134" s="301"/>
    </row>
    <row r="135" spans="1:59" s="26" customFormat="1" ht="15.75" customHeight="1" x14ac:dyDescent="0.3">
      <c r="A135" s="29"/>
      <c r="B135" s="15"/>
      <c r="C135" s="30" t="s">
        <v>21</v>
      </c>
      <c r="D135" s="31"/>
      <c r="E135" s="32"/>
      <c r="F135" s="32"/>
      <c r="G135" s="32"/>
      <c r="H135" s="8"/>
      <c r="I135" s="33" t="str">
        <f>IF(COUNTIF(I10:I77,"A")=0,"",COUNTIF(I10:I77,"A"))</f>
        <v/>
      </c>
      <c r="J135" s="31"/>
      <c r="K135" s="32"/>
      <c r="L135" s="32"/>
      <c r="M135" s="32"/>
      <c r="N135" s="8"/>
      <c r="O135" s="33" t="str">
        <f>IF(COUNTIF(O10:O77,"A")=0,"",COUNTIF(O10:O77,"A"))</f>
        <v/>
      </c>
      <c r="P135" s="31"/>
      <c r="Q135" s="32"/>
      <c r="R135" s="32"/>
      <c r="S135" s="32"/>
      <c r="T135" s="8"/>
      <c r="U135" s="33" t="str">
        <f>IF(COUNTIF(U10:U77,"A")=0,"",COUNTIF(U10:U77,"A"))</f>
        <v/>
      </c>
      <c r="V135" s="31"/>
      <c r="W135" s="32"/>
      <c r="X135" s="32"/>
      <c r="Y135" s="32"/>
      <c r="Z135" s="8"/>
      <c r="AA135" s="33" t="str">
        <f>IF(COUNTIF(AA10:AA77,"A")=0,"",COUNTIF(AA10:AA77,"A"))</f>
        <v/>
      </c>
      <c r="AB135" s="31"/>
      <c r="AC135" s="32"/>
      <c r="AD135" s="32"/>
      <c r="AE135" s="32"/>
      <c r="AF135" s="8"/>
      <c r="AG135" s="33" t="str">
        <f>IF(COUNTIF(AG10:AG77,"A")=0,"",COUNTIF(AG10:AG77,"A"))</f>
        <v/>
      </c>
      <c r="AH135" s="31"/>
      <c r="AI135" s="32"/>
      <c r="AJ135" s="32"/>
      <c r="AK135" s="32"/>
      <c r="AL135" s="8"/>
      <c r="AM135" s="33" t="str">
        <f>IF(COUNTIF(AM10:AM77,"A")=0,"",COUNTIF(AM10:AM77,"A"))</f>
        <v/>
      </c>
      <c r="AN135" s="31"/>
      <c r="AO135" s="32"/>
      <c r="AP135" s="32"/>
      <c r="AQ135" s="32"/>
      <c r="AR135" s="8"/>
      <c r="AS135" s="33" t="str">
        <f>IF(COUNTIF(AS10:AS77,"A")=0,"",COUNTIF(AS10:AS77,"A"))</f>
        <v/>
      </c>
      <c r="AT135" s="31"/>
      <c r="AU135" s="32"/>
      <c r="AV135" s="32"/>
      <c r="AW135" s="32"/>
      <c r="AX135" s="8"/>
      <c r="AY135" s="33">
        <f>IF(COUNTIF(AY10:AY77,"A")=0,"",COUNTIF(AY10:AY77,"A"))</f>
        <v>2</v>
      </c>
      <c r="AZ135" s="34"/>
      <c r="BA135" s="32"/>
      <c r="BB135" s="32"/>
      <c r="BC135" s="32"/>
      <c r="BD135" s="8"/>
      <c r="BE135" s="86">
        <f t="shared" ref="BE135:BE147" si="234">IF(SUM(I135:AY135)=0,"",SUM(I135:AY135))</f>
        <v>2</v>
      </c>
      <c r="BF135" s="301"/>
    </row>
    <row r="136" spans="1:59" s="26" customFormat="1" ht="15.75" customHeight="1" x14ac:dyDescent="0.3">
      <c r="A136" s="35"/>
      <c r="B136" s="15"/>
      <c r="C136" s="30" t="s">
        <v>22</v>
      </c>
      <c r="D136" s="31"/>
      <c r="E136" s="32"/>
      <c r="F136" s="32"/>
      <c r="G136" s="32"/>
      <c r="H136" s="8"/>
      <c r="I136" s="33" t="str">
        <f>IF(COUNTIF(I10:I77,"B")=0,"",COUNTIF(I10:I77,"B"))</f>
        <v/>
      </c>
      <c r="J136" s="31"/>
      <c r="K136" s="32"/>
      <c r="L136" s="32"/>
      <c r="M136" s="32"/>
      <c r="N136" s="8"/>
      <c r="O136" s="33" t="str">
        <f>IF(COUNTIF(O10:O77,"B")=0,"",COUNTIF(O10:O77,"B"))</f>
        <v/>
      </c>
      <c r="P136" s="31"/>
      <c r="Q136" s="32"/>
      <c r="R136" s="32"/>
      <c r="S136" s="32"/>
      <c r="T136" s="8"/>
      <c r="U136" s="33" t="str">
        <f>IF(COUNTIF(U10:U77,"B")=0,"",COUNTIF(U10:U77,"B"))</f>
        <v/>
      </c>
      <c r="V136" s="31"/>
      <c r="W136" s="32"/>
      <c r="X136" s="32"/>
      <c r="Y136" s="32"/>
      <c r="Z136" s="8"/>
      <c r="AA136" s="33" t="str">
        <f>IF(COUNTIF(AA10:AA77,"B")=0,"",COUNTIF(AA10:AA77,"B"))</f>
        <v/>
      </c>
      <c r="AB136" s="31"/>
      <c r="AC136" s="32"/>
      <c r="AD136" s="32"/>
      <c r="AE136" s="32"/>
      <c r="AF136" s="8"/>
      <c r="AG136" s="33" t="str">
        <f>IF(COUNTIF(AG10:AG77,"B")=0,"",COUNTIF(AG10:AG77,"B"))</f>
        <v/>
      </c>
      <c r="AH136" s="31"/>
      <c r="AI136" s="32"/>
      <c r="AJ136" s="32"/>
      <c r="AK136" s="32"/>
      <c r="AL136" s="8"/>
      <c r="AM136" s="33" t="str">
        <f>IF(COUNTIF(AM10:AM77,"B")=0,"",COUNTIF(AM10:AM77,"B"))</f>
        <v/>
      </c>
      <c r="AN136" s="31"/>
      <c r="AO136" s="32"/>
      <c r="AP136" s="32"/>
      <c r="AQ136" s="32"/>
      <c r="AR136" s="8"/>
      <c r="AS136" s="33" t="str">
        <f>IF(COUNTIF(AS10:AS77,"B")=0,"",COUNTIF(AS10:AS77,"B"))</f>
        <v/>
      </c>
      <c r="AT136" s="31"/>
      <c r="AU136" s="32"/>
      <c r="AV136" s="32"/>
      <c r="AW136" s="32"/>
      <c r="AX136" s="8"/>
      <c r="AY136" s="33" t="str">
        <f>IF(COUNTIF(AY10:AY77,"B")=0,"",COUNTIF(AY10:AY77,"B"))</f>
        <v/>
      </c>
      <c r="AZ136" s="34"/>
      <c r="BA136" s="32"/>
      <c r="BB136" s="32"/>
      <c r="BC136" s="32"/>
      <c r="BD136" s="8"/>
      <c r="BE136" s="86" t="str">
        <f t="shared" si="234"/>
        <v/>
      </c>
      <c r="BF136" s="301"/>
    </row>
    <row r="137" spans="1:59" s="26" customFormat="1" ht="15.75" customHeight="1" x14ac:dyDescent="0.3">
      <c r="A137" s="35"/>
      <c r="B137" s="15"/>
      <c r="C137" s="30" t="s">
        <v>57</v>
      </c>
      <c r="D137" s="31"/>
      <c r="E137" s="32"/>
      <c r="F137" s="32"/>
      <c r="G137" s="32"/>
      <c r="H137" s="8"/>
      <c r="I137" s="33" t="str">
        <f>IF(COUNTIF(I10:I77,"ÉÉ")=0,"",COUNTIF(I10:I77,"ÉÉ"))</f>
        <v/>
      </c>
      <c r="J137" s="31"/>
      <c r="K137" s="32"/>
      <c r="L137" s="32"/>
      <c r="M137" s="32"/>
      <c r="N137" s="8"/>
      <c r="O137" s="33">
        <f>IF(COUNTIF(O10:O77,"ÉÉ")=0,"",COUNTIF(O10:O77,"ÉÉ"))</f>
        <v>3</v>
      </c>
      <c r="P137" s="31"/>
      <c r="Q137" s="32"/>
      <c r="R137" s="32"/>
      <c r="S137" s="32"/>
      <c r="T137" s="8"/>
      <c r="U137" s="33">
        <f>IF(COUNTIF(U10:U77,"ÉÉ")=0,"",COUNTIF(U10:U77,"ÉÉ"))</f>
        <v>3</v>
      </c>
      <c r="V137" s="31"/>
      <c r="W137" s="32"/>
      <c r="X137" s="32"/>
      <c r="Y137" s="32"/>
      <c r="Z137" s="8"/>
      <c r="AA137" s="33">
        <f>IF(COUNTIF(AA10:AA77,"ÉÉ")=0,"",COUNTIF(AA10:AA77,"ÉÉ"))</f>
        <v>2</v>
      </c>
      <c r="AB137" s="31"/>
      <c r="AC137" s="32"/>
      <c r="AD137" s="32"/>
      <c r="AE137" s="32"/>
      <c r="AF137" s="8"/>
      <c r="AG137" s="33">
        <f>IF(COUNTIF(AG10:AG77,"ÉÉ")=0,"",COUNTIF(AG10:AG77,"ÉÉ"))</f>
        <v>2</v>
      </c>
      <c r="AH137" s="31"/>
      <c r="AI137" s="32"/>
      <c r="AJ137" s="32"/>
      <c r="AK137" s="32"/>
      <c r="AL137" s="8"/>
      <c r="AM137" s="33">
        <f>IF(COUNTIF(AM10:AM77,"ÉÉ")=0,"",COUNTIF(AM10:AM77,"ÉÉ"))</f>
        <v>2</v>
      </c>
      <c r="AN137" s="31"/>
      <c r="AO137" s="32"/>
      <c r="AP137" s="32"/>
      <c r="AQ137" s="32"/>
      <c r="AR137" s="8"/>
      <c r="AS137" s="33">
        <f>IF(COUNTIF(AS10:AS77,"ÉÉ")=0,"",COUNTIF(AS10:AS77,"ÉÉ"))</f>
        <v>2</v>
      </c>
      <c r="AT137" s="31"/>
      <c r="AU137" s="32"/>
      <c r="AV137" s="32"/>
      <c r="AW137" s="32"/>
      <c r="AX137" s="8"/>
      <c r="AY137" s="33">
        <f>IF(COUNTIF(AY10:AY77,"ÉÉ")=0,"",COUNTIF(AY10:AY77,"ÉÉ"))</f>
        <v>2</v>
      </c>
      <c r="AZ137" s="34"/>
      <c r="BA137" s="32"/>
      <c r="BB137" s="32"/>
      <c r="BC137" s="32"/>
      <c r="BD137" s="8"/>
      <c r="BE137" s="86">
        <f t="shared" si="234"/>
        <v>16</v>
      </c>
      <c r="BF137" s="301"/>
    </row>
    <row r="138" spans="1:59" s="26" customFormat="1" ht="15.75" customHeight="1" x14ac:dyDescent="0.3">
      <c r="A138" s="35"/>
      <c r="B138" s="36"/>
      <c r="C138" s="30" t="s">
        <v>58</v>
      </c>
      <c r="D138" s="87"/>
      <c r="E138" s="88"/>
      <c r="F138" s="88"/>
      <c r="G138" s="88"/>
      <c r="H138" s="89"/>
      <c r="I138" s="33" t="str">
        <f>IF(COUNTIF(I10:I77,"ÉÉ(Z)")=0,"",COUNTIF(I10:I77,"ÉÉ(Z)"))</f>
        <v/>
      </c>
      <c r="J138" s="87"/>
      <c r="K138" s="88"/>
      <c r="L138" s="88"/>
      <c r="M138" s="88"/>
      <c r="N138" s="89"/>
      <c r="O138" s="33" t="str">
        <f>IF(COUNTIF(O10:O77,"ÉÉ(Z)")=0,"",COUNTIF(O10:O77,"ÉÉ(Z)"))</f>
        <v/>
      </c>
      <c r="P138" s="87"/>
      <c r="Q138" s="88"/>
      <c r="R138" s="88"/>
      <c r="S138" s="88"/>
      <c r="T138" s="89"/>
      <c r="U138" s="33" t="str">
        <f>IF(COUNTIF(U10:U77,"ÉÉ(Z)")=0,"",COUNTIF(U10:U77,"ÉÉ(Z)"))</f>
        <v/>
      </c>
      <c r="V138" s="87"/>
      <c r="W138" s="88"/>
      <c r="X138" s="88"/>
      <c r="Y138" s="88"/>
      <c r="Z138" s="89"/>
      <c r="AA138" s="33" t="str">
        <f>IF(COUNTIF(AA10:AA77,"ÉÉ(Z)")=0,"",COUNTIF(AA10:AA77,"ÉÉ(Z)"))</f>
        <v/>
      </c>
      <c r="AB138" s="87"/>
      <c r="AC138" s="88"/>
      <c r="AD138" s="88"/>
      <c r="AE138" s="88"/>
      <c r="AF138" s="89"/>
      <c r="AG138" s="33" t="str">
        <f>IF(COUNTIF(AG10:AG77,"ÉÉ(Z)")=0,"",COUNTIF(AG10:AG77,"ÉÉ(Z)"))</f>
        <v/>
      </c>
      <c r="AH138" s="87"/>
      <c r="AI138" s="88"/>
      <c r="AJ138" s="88"/>
      <c r="AK138" s="88"/>
      <c r="AL138" s="89"/>
      <c r="AM138" s="33" t="str">
        <f>IF(COUNTIF(AM10:AM77,"ÉÉ(Z)")=0,"",COUNTIF(AM10:AM77,"ÉÉ(Z)"))</f>
        <v/>
      </c>
      <c r="AN138" s="87"/>
      <c r="AO138" s="88"/>
      <c r="AP138" s="88"/>
      <c r="AQ138" s="88"/>
      <c r="AR138" s="89"/>
      <c r="AS138" s="33" t="str">
        <f>IF(COUNTIF(AS10:AS77,"ÉÉ(Z)")=0,"",COUNTIF(AS10:AS77,"ÉÉ(Z)"))</f>
        <v/>
      </c>
      <c r="AT138" s="87"/>
      <c r="AU138" s="88"/>
      <c r="AV138" s="88"/>
      <c r="AW138" s="88"/>
      <c r="AX138" s="89"/>
      <c r="AY138" s="33" t="str">
        <f>IF(COUNTIF(AY10:AY77,"ÉÉ(Z)")=0,"",COUNTIF(AY10:AY77,"ÉÉ(Z)"))</f>
        <v/>
      </c>
      <c r="AZ138" s="90"/>
      <c r="BA138" s="88"/>
      <c r="BB138" s="88"/>
      <c r="BC138" s="88"/>
      <c r="BD138" s="89"/>
      <c r="BE138" s="86" t="str">
        <f t="shared" si="234"/>
        <v/>
      </c>
      <c r="BF138" s="301"/>
    </row>
    <row r="139" spans="1:59" s="26" customFormat="1" ht="15.75" customHeight="1" x14ac:dyDescent="0.3">
      <c r="A139" s="35"/>
      <c r="B139" s="15"/>
      <c r="C139" s="30" t="s">
        <v>59</v>
      </c>
      <c r="D139" s="31"/>
      <c r="E139" s="32"/>
      <c r="F139" s="32"/>
      <c r="G139" s="32"/>
      <c r="H139" s="8"/>
      <c r="I139" s="33">
        <f>IF(COUNTIF(I10:I77,"GYJ")=0,"",COUNTIF(I10:I77,"GYJ"))</f>
        <v>5</v>
      </c>
      <c r="J139" s="31"/>
      <c r="K139" s="32"/>
      <c r="L139" s="32"/>
      <c r="M139" s="32"/>
      <c r="N139" s="8"/>
      <c r="O139" s="33">
        <f>IF(COUNTIF(O10:O77,"GYJ")=0,"",COUNTIF(O10:O77,"GYJ"))</f>
        <v>6</v>
      </c>
      <c r="P139" s="31"/>
      <c r="Q139" s="32"/>
      <c r="R139" s="32"/>
      <c r="S139" s="32"/>
      <c r="T139" s="8"/>
      <c r="U139" s="33">
        <f>IF(COUNTIF(U10:U77,"GYJ")=0,"",COUNTIF(U10:U77,"GYJ"))</f>
        <v>5</v>
      </c>
      <c r="V139" s="31"/>
      <c r="W139" s="32"/>
      <c r="X139" s="32"/>
      <c r="Y139" s="32"/>
      <c r="Z139" s="8"/>
      <c r="AA139" s="33">
        <f>IF(COUNTIF(AA10:AA77,"GYJ")=0,"",COUNTIF(AA10:AA77,"GYJ"))</f>
        <v>6</v>
      </c>
      <c r="AB139" s="31"/>
      <c r="AC139" s="32"/>
      <c r="AD139" s="32"/>
      <c r="AE139" s="32"/>
      <c r="AF139" s="8"/>
      <c r="AG139" s="33">
        <f>IF(COUNTIF(AG10:AG77,"GYJ")=0,"",COUNTIF(AG10:AG77,"GYJ"))</f>
        <v>2</v>
      </c>
      <c r="AH139" s="31"/>
      <c r="AI139" s="32"/>
      <c r="AJ139" s="32"/>
      <c r="AK139" s="32"/>
      <c r="AL139" s="8"/>
      <c r="AM139" s="33">
        <f>IF(COUNTIF(AM10:AM77,"GYJ")=0,"",COUNTIF(AM10:AM77,"GYJ"))</f>
        <v>3</v>
      </c>
      <c r="AN139" s="31"/>
      <c r="AO139" s="32"/>
      <c r="AP139" s="32"/>
      <c r="AQ139" s="32"/>
      <c r="AR139" s="8"/>
      <c r="AS139" s="33">
        <f>IF(COUNTIF(AS10:AS77,"GYJ")=0,"",COUNTIF(AS10:AS77,"GYJ"))</f>
        <v>2</v>
      </c>
      <c r="AT139" s="31"/>
      <c r="AU139" s="32"/>
      <c r="AV139" s="32"/>
      <c r="AW139" s="32"/>
      <c r="AX139" s="8"/>
      <c r="AY139" s="33">
        <f>IF(COUNTIF(AY10:AY77,"GYJ")=0,"",COUNTIF(AY10:AY77,"GYJ"))</f>
        <v>1</v>
      </c>
      <c r="AZ139" s="34"/>
      <c r="BA139" s="32"/>
      <c r="BB139" s="32"/>
      <c r="BC139" s="32"/>
      <c r="BD139" s="8"/>
      <c r="BE139" s="86">
        <f t="shared" si="234"/>
        <v>30</v>
      </c>
      <c r="BF139" s="301"/>
    </row>
    <row r="140" spans="1:59" s="26" customFormat="1" ht="15.75" customHeight="1" x14ac:dyDescent="0.3">
      <c r="A140" s="35"/>
      <c r="B140" s="15"/>
      <c r="C140" s="30" t="s">
        <v>60</v>
      </c>
      <c r="D140" s="31"/>
      <c r="E140" s="32"/>
      <c r="F140" s="32"/>
      <c r="G140" s="32"/>
      <c r="H140" s="8"/>
      <c r="I140" s="33" t="str">
        <f>IF(COUNTIF(I10:I77,"GYJ(Z)")=0,"",COUNTIF(I10:I77,"GYJ(Z)"))</f>
        <v/>
      </c>
      <c r="J140" s="31"/>
      <c r="K140" s="32"/>
      <c r="L140" s="32"/>
      <c r="M140" s="32"/>
      <c r="N140" s="8"/>
      <c r="O140" s="33" t="str">
        <f>IF(COUNTIF(O10:O77,"GYJ(Z)")=0,"",COUNTIF(O10:O77,"GYJ(Z)"))</f>
        <v/>
      </c>
      <c r="P140" s="31"/>
      <c r="Q140" s="32"/>
      <c r="R140" s="32"/>
      <c r="S140" s="32"/>
      <c r="T140" s="8"/>
      <c r="U140" s="33" t="str">
        <f>IF(COUNTIF(U10:U77,"GYJ(Z)")=0,"",COUNTIF(U10:U77,"GYJ(Z)"))</f>
        <v/>
      </c>
      <c r="V140" s="31"/>
      <c r="W140" s="32"/>
      <c r="X140" s="32"/>
      <c r="Y140" s="32"/>
      <c r="Z140" s="8"/>
      <c r="AA140" s="33" t="str">
        <f>IF(COUNTIF(AA10:AA77,"GYJ(Z)")=0,"",COUNTIF(AA10:AA77,"GYJ(Z)"))</f>
        <v/>
      </c>
      <c r="AB140" s="31"/>
      <c r="AC140" s="32"/>
      <c r="AD140" s="32"/>
      <c r="AE140" s="32"/>
      <c r="AF140" s="8"/>
      <c r="AG140" s="33" t="str">
        <f>IF(COUNTIF(AG10:AG77,"GYJ(Z)")=0,"",COUNTIF(AG10:AG77,"GYJ(Z)"))</f>
        <v/>
      </c>
      <c r="AH140" s="31"/>
      <c r="AI140" s="32"/>
      <c r="AJ140" s="32"/>
      <c r="AK140" s="32"/>
      <c r="AL140" s="8"/>
      <c r="AM140" s="33">
        <f>IF(COUNTIF(AM10:AM77,"GYJ(Z)")=0,"",COUNTIF(AM10:AM77,"GYJ(Z)"))</f>
        <v>1</v>
      </c>
      <c r="AN140" s="31"/>
      <c r="AO140" s="32"/>
      <c r="AP140" s="32"/>
      <c r="AQ140" s="32"/>
      <c r="AR140" s="8"/>
      <c r="AS140" s="33" t="str">
        <f>IF(COUNTIF(AS10:AS77,"GYJ(Z)")=0,"",COUNTIF(AS10:AS77,"GYJ(Z)"))</f>
        <v/>
      </c>
      <c r="AT140" s="31"/>
      <c r="AU140" s="32"/>
      <c r="AV140" s="32"/>
      <c r="AW140" s="32"/>
      <c r="AX140" s="8"/>
      <c r="AY140" s="33" t="str">
        <f>IF(COUNTIF(AY10:AY77,"GYJ(Z)")=0,"",COUNTIF(AY10:AY77,"GYJ(Z)"))</f>
        <v/>
      </c>
      <c r="AZ140" s="34"/>
      <c r="BA140" s="32"/>
      <c r="BB140" s="32"/>
      <c r="BC140" s="32"/>
      <c r="BD140" s="8"/>
      <c r="BE140" s="86">
        <f t="shared" si="234"/>
        <v>1</v>
      </c>
      <c r="BF140" s="301"/>
    </row>
    <row r="141" spans="1:59" s="26" customFormat="1" ht="15.75" customHeight="1" x14ac:dyDescent="0.3">
      <c r="A141" s="35"/>
      <c r="B141" s="15"/>
      <c r="C141" s="30" t="s">
        <v>32</v>
      </c>
      <c r="D141" s="31"/>
      <c r="E141" s="32"/>
      <c r="F141" s="32"/>
      <c r="G141" s="32"/>
      <c r="H141" s="8"/>
      <c r="I141" s="33" t="str">
        <f>IF(COUNTIF(I10:I77,"K")=0,"",COUNTIF(I10:I77,"K"))</f>
        <v/>
      </c>
      <c r="J141" s="31"/>
      <c r="K141" s="32"/>
      <c r="L141" s="32"/>
      <c r="M141" s="32"/>
      <c r="N141" s="8"/>
      <c r="O141" s="33">
        <f>IF(COUNTIF(O10:O77,"K")=0,"",COUNTIF(O10:O77,"K"))</f>
        <v>4</v>
      </c>
      <c r="P141" s="31"/>
      <c r="Q141" s="32"/>
      <c r="R141" s="32"/>
      <c r="S141" s="32"/>
      <c r="T141" s="8"/>
      <c r="U141" s="33">
        <f>IF(COUNTIF(U10:U77,"K")=0,"",COUNTIF(U10:U77,"K"))</f>
        <v>3</v>
      </c>
      <c r="V141" s="31"/>
      <c r="W141" s="32"/>
      <c r="X141" s="32"/>
      <c r="Y141" s="32"/>
      <c r="Z141" s="8"/>
      <c r="AA141" s="33">
        <f>IF(COUNTIF(AA10:AA77,"K")=0,"",COUNTIF(AA10:AA77,"K"))</f>
        <v>4</v>
      </c>
      <c r="AB141" s="31"/>
      <c r="AC141" s="32"/>
      <c r="AD141" s="32"/>
      <c r="AE141" s="32"/>
      <c r="AF141" s="8"/>
      <c r="AG141" s="33">
        <f>IF(COUNTIF(AG10:AG77,"K")=0,"",COUNTIF(AG10:AG77,"K"))</f>
        <v>1</v>
      </c>
      <c r="AH141" s="31"/>
      <c r="AI141" s="32"/>
      <c r="AJ141" s="32"/>
      <c r="AK141" s="32"/>
      <c r="AL141" s="8"/>
      <c r="AM141" s="33" t="str">
        <f>IF(COUNTIF(AM10:AM77,"K")=0,"",COUNTIF(AM10:AM77,"K"))</f>
        <v/>
      </c>
      <c r="AN141" s="31"/>
      <c r="AO141" s="32"/>
      <c r="AP141" s="32"/>
      <c r="AQ141" s="32"/>
      <c r="AR141" s="8"/>
      <c r="AS141" s="33" t="str">
        <f>IF(COUNTIF(AS10:AS77,"K")=0,"",COUNTIF(AS10:AS77,"K"))</f>
        <v/>
      </c>
      <c r="AT141" s="31"/>
      <c r="AU141" s="32"/>
      <c r="AV141" s="32"/>
      <c r="AW141" s="32"/>
      <c r="AX141" s="8"/>
      <c r="AY141" s="33" t="str">
        <f>IF(COUNTIF(AY10:AY77,"K")=0,"",COUNTIF(AY10:AY77,"K"))</f>
        <v/>
      </c>
      <c r="AZ141" s="34"/>
      <c r="BA141" s="32"/>
      <c r="BB141" s="32"/>
      <c r="BC141" s="32"/>
      <c r="BD141" s="8"/>
      <c r="BE141" s="86">
        <f t="shared" si="234"/>
        <v>12</v>
      </c>
      <c r="BF141" s="301"/>
    </row>
    <row r="142" spans="1:59" s="26" customFormat="1" ht="15.75" customHeight="1" x14ac:dyDescent="0.3">
      <c r="A142" s="35"/>
      <c r="B142" s="15"/>
      <c r="C142" s="30" t="s">
        <v>33</v>
      </c>
      <c r="D142" s="31"/>
      <c r="E142" s="32"/>
      <c r="F142" s="32"/>
      <c r="G142" s="32"/>
      <c r="H142" s="8"/>
      <c r="I142" s="33" t="str">
        <f>IF(COUNTIF(I10:I77,"K(Z)")=0,"",COUNTIF(I10:I77,"K(Z)"))</f>
        <v/>
      </c>
      <c r="J142" s="31"/>
      <c r="K142" s="32"/>
      <c r="L142" s="32"/>
      <c r="M142" s="32"/>
      <c r="N142" s="8"/>
      <c r="O142" s="33" t="str">
        <f>IF(COUNTIF(O10:O77,"K(Z)")=0,"",COUNTIF(O10:O77,"K(Z)"))</f>
        <v/>
      </c>
      <c r="P142" s="31"/>
      <c r="Q142" s="32"/>
      <c r="R142" s="32"/>
      <c r="S142" s="32"/>
      <c r="T142" s="8"/>
      <c r="U142" s="33" t="str">
        <f>IF(COUNTIF(U10:U77,"K(Z)")=0,"",COUNTIF(U10:U77,"K(Z)"))</f>
        <v/>
      </c>
      <c r="V142" s="31"/>
      <c r="W142" s="32"/>
      <c r="X142" s="32"/>
      <c r="Y142" s="32"/>
      <c r="Z142" s="8"/>
      <c r="AA142" s="33" t="str">
        <f>IF(COUNTIF(AA10:AA77,"K(Z)")=0,"",COUNTIF(AA10:AA77,"K(Z)"))</f>
        <v/>
      </c>
      <c r="AB142" s="31"/>
      <c r="AC142" s="32"/>
      <c r="AD142" s="32"/>
      <c r="AE142" s="32"/>
      <c r="AF142" s="8"/>
      <c r="AG142" s="33">
        <f>IF(COUNTIF(AG10:AG77,"K(Z)")=0,"",COUNTIF(AG10:AG77,"K(Z)"))</f>
        <v>1</v>
      </c>
      <c r="AH142" s="31"/>
      <c r="AI142" s="32"/>
      <c r="AJ142" s="32"/>
      <c r="AK142" s="32"/>
      <c r="AL142" s="8"/>
      <c r="AM142" s="33" t="str">
        <f>IF(COUNTIF(AM10:AM77,"K(Z)")=0,"",COUNTIF(AM10:AM77,"K(Z)"))</f>
        <v/>
      </c>
      <c r="AN142" s="31"/>
      <c r="AO142" s="32"/>
      <c r="AP142" s="32"/>
      <c r="AQ142" s="32"/>
      <c r="AR142" s="8"/>
      <c r="AS142" s="33">
        <f>IF(COUNTIF(AS10:AS77,"K(Z)")=0,"",COUNTIF(AS10:AS77,"K(Z)"))</f>
        <v>1</v>
      </c>
      <c r="AT142" s="31"/>
      <c r="AU142" s="32"/>
      <c r="AV142" s="32"/>
      <c r="AW142" s="32"/>
      <c r="AX142" s="8"/>
      <c r="AY142" s="33" t="str">
        <f>IF(COUNTIF(AY10:AY77,"K(Z)")=0,"",COUNTIF(AY10:AY77,"K(Z)"))</f>
        <v/>
      </c>
      <c r="AZ142" s="34"/>
      <c r="BA142" s="32"/>
      <c r="BB142" s="32"/>
      <c r="BC142" s="32"/>
      <c r="BD142" s="8"/>
      <c r="BE142" s="86">
        <f t="shared" si="234"/>
        <v>2</v>
      </c>
      <c r="BF142" s="301"/>
    </row>
    <row r="143" spans="1:59" s="26" customFormat="1" ht="15.75" customHeight="1" x14ac:dyDescent="0.3">
      <c r="A143" s="35"/>
      <c r="B143" s="15"/>
      <c r="C143" s="30" t="s">
        <v>23</v>
      </c>
      <c r="D143" s="31"/>
      <c r="E143" s="32"/>
      <c r="F143" s="32"/>
      <c r="G143" s="32"/>
      <c r="H143" s="8"/>
      <c r="I143" s="33" t="str">
        <f>IF(COUNTIF(I10:I77,"AV")=0,"",COUNTIF(I10:I77,"AV"))</f>
        <v/>
      </c>
      <c r="J143" s="31"/>
      <c r="K143" s="32"/>
      <c r="L143" s="32"/>
      <c r="M143" s="32"/>
      <c r="N143" s="8"/>
      <c r="O143" s="33" t="str">
        <f>IF(COUNTIF(O10:O77,"AV")=0,"",COUNTIF(O10:O77,"AV"))</f>
        <v/>
      </c>
      <c r="P143" s="31"/>
      <c r="Q143" s="32"/>
      <c r="R143" s="32"/>
      <c r="S143" s="32"/>
      <c r="T143" s="8"/>
      <c r="U143" s="33" t="str">
        <f>IF(COUNTIF(U10:U77,"AV")=0,"",COUNTIF(U10:U77,"AV"))</f>
        <v/>
      </c>
      <c r="V143" s="31"/>
      <c r="W143" s="32"/>
      <c r="X143" s="32"/>
      <c r="Y143" s="32"/>
      <c r="Z143" s="8"/>
      <c r="AA143" s="33" t="str">
        <f>IF(COUNTIF(AA10:AA77,"AV")=0,"",COUNTIF(AA10:AA77,"AV"))</f>
        <v/>
      </c>
      <c r="AB143" s="31"/>
      <c r="AC143" s="32"/>
      <c r="AD143" s="32"/>
      <c r="AE143" s="32"/>
      <c r="AF143" s="8"/>
      <c r="AG143" s="33" t="str">
        <f>IF(COUNTIF(AG10:AG77,"AV")=0,"",COUNTIF(AG10:AG77,"AV"))</f>
        <v/>
      </c>
      <c r="AH143" s="31"/>
      <c r="AI143" s="32"/>
      <c r="AJ143" s="32"/>
      <c r="AK143" s="32"/>
      <c r="AL143" s="8"/>
      <c r="AM143" s="33" t="str">
        <f>IF(COUNTIF(AM10:AM77,"AV")=0,"",COUNTIF(AM10:AM77,"AV"))</f>
        <v/>
      </c>
      <c r="AN143" s="31"/>
      <c r="AO143" s="32"/>
      <c r="AP143" s="32"/>
      <c r="AQ143" s="32"/>
      <c r="AR143" s="8"/>
      <c r="AS143" s="33" t="str">
        <f>IF(COUNTIF(AS10:AS77,"AV")=0,"",COUNTIF(AS10:AS77,"AV"))</f>
        <v/>
      </c>
      <c r="AT143" s="31"/>
      <c r="AU143" s="32"/>
      <c r="AV143" s="32"/>
      <c r="AW143" s="32"/>
      <c r="AX143" s="8"/>
      <c r="AY143" s="33" t="str">
        <f>IF(COUNTIF(AY10:AY77,"AV")=0,"",COUNTIF(AY10:AY77,"AV"))</f>
        <v/>
      </c>
      <c r="AZ143" s="34"/>
      <c r="BA143" s="32"/>
      <c r="BB143" s="32"/>
      <c r="BC143" s="32"/>
      <c r="BD143" s="8"/>
      <c r="BE143" s="86" t="str">
        <f t="shared" si="234"/>
        <v/>
      </c>
      <c r="BF143" s="301"/>
    </row>
    <row r="144" spans="1:59" s="26" customFormat="1" ht="15.75" customHeight="1" x14ac:dyDescent="0.3">
      <c r="A144" s="35"/>
      <c r="B144" s="15"/>
      <c r="C144" s="30" t="s">
        <v>61</v>
      </c>
      <c r="D144" s="31"/>
      <c r="E144" s="32"/>
      <c r="F144" s="32"/>
      <c r="G144" s="32"/>
      <c r="H144" s="8"/>
      <c r="I144" s="33" t="str">
        <f>IF(COUNTIF(I10:I77,"KV")=0,"",COUNTIF(I10:I77,"KV"))</f>
        <v/>
      </c>
      <c r="J144" s="31"/>
      <c r="K144" s="32"/>
      <c r="L144" s="32"/>
      <c r="M144" s="32"/>
      <c r="N144" s="8"/>
      <c r="O144" s="33" t="str">
        <f>IF(COUNTIF(O10:O77,"KV")=0,"",COUNTIF(O10:O77,"KV"))</f>
        <v/>
      </c>
      <c r="P144" s="31"/>
      <c r="Q144" s="32"/>
      <c r="R144" s="32"/>
      <c r="S144" s="32"/>
      <c r="T144" s="8"/>
      <c r="U144" s="33" t="str">
        <f>IF(COUNTIF(U10:U77,"KV")=0,"",COUNTIF(U10:U77,"KV"))</f>
        <v/>
      </c>
      <c r="V144" s="31"/>
      <c r="W144" s="32"/>
      <c r="X144" s="32"/>
      <c r="Y144" s="32"/>
      <c r="Z144" s="8"/>
      <c r="AA144" s="33" t="str">
        <f>IF(COUNTIF(AA10:AA77,"KV")=0,"",COUNTIF(AA10:AA77,"KV"))</f>
        <v/>
      </c>
      <c r="AB144" s="31"/>
      <c r="AC144" s="32"/>
      <c r="AD144" s="32"/>
      <c r="AE144" s="32"/>
      <c r="AF144" s="8"/>
      <c r="AG144" s="33" t="str">
        <f>IF(COUNTIF(AG10:AG77,"KV")=0,"",COUNTIF(AG10:AG77,"KV"))</f>
        <v/>
      </c>
      <c r="AH144" s="31"/>
      <c r="AI144" s="32"/>
      <c r="AJ144" s="32"/>
      <c r="AK144" s="32"/>
      <c r="AL144" s="8"/>
      <c r="AM144" s="33" t="str">
        <f>IF(COUNTIF(AM10:AM77,"KV")=0,"",COUNTIF(AM10:AM77,"KV"))</f>
        <v/>
      </c>
      <c r="AN144" s="31"/>
      <c r="AO144" s="32"/>
      <c r="AP144" s="32"/>
      <c r="AQ144" s="32"/>
      <c r="AR144" s="8"/>
      <c r="AS144" s="33" t="str">
        <f>IF(COUNTIF(AS10:AS77,"KV")=0,"",COUNTIF(AS10:AS77,"KV"))</f>
        <v/>
      </c>
      <c r="AT144" s="31"/>
      <c r="AU144" s="32"/>
      <c r="AV144" s="32"/>
      <c r="AW144" s="32"/>
      <c r="AX144" s="8"/>
      <c r="AY144" s="33" t="str">
        <f>IF(COUNTIF(AY10:AY77,"KV")=0,"",COUNTIF(AY10:AY77,"KV"))</f>
        <v/>
      </c>
      <c r="AZ144" s="34"/>
      <c r="BA144" s="32"/>
      <c r="BB144" s="32"/>
      <c r="BC144" s="32"/>
      <c r="BD144" s="8"/>
      <c r="BE144" s="86" t="str">
        <f t="shared" si="234"/>
        <v/>
      </c>
      <c r="BF144" s="301"/>
    </row>
    <row r="145" spans="1:58" s="26" customFormat="1" ht="15.75" customHeight="1" x14ac:dyDescent="0.3">
      <c r="A145" s="37"/>
      <c r="B145" s="18"/>
      <c r="C145" s="38" t="s">
        <v>62</v>
      </c>
      <c r="D145" s="39"/>
      <c r="E145" s="40"/>
      <c r="F145" s="40"/>
      <c r="G145" s="40"/>
      <c r="H145" s="17"/>
      <c r="I145" s="33" t="str">
        <f>IF(COUNTIF(I10:I77,"SZG")=0,"",COUNTIF(I10:I77,"SZG"))</f>
        <v/>
      </c>
      <c r="J145" s="39"/>
      <c r="K145" s="40"/>
      <c r="L145" s="40"/>
      <c r="M145" s="40"/>
      <c r="N145" s="17"/>
      <c r="O145" s="33" t="str">
        <f>IF(COUNTIF(O10:O77,"SZG")=0,"",COUNTIF(O10:O77,"SZG"))</f>
        <v/>
      </c>
      <c r="P145" s="39"/>
      <c r="Q145" s="40"/>
      <c r="R145" s="40"/>
      <c r="S145" s="40"/>
      <c r="T145" s="17"/>
      <c r="U145" s="33" t="str">
        <f>IF(COUNTIF(U10:U77,"SZG")=0,"",COUNTIF(U10:U77,"SZG"))</f>
        <v/>
      </c>
      <c r="V145" s="39"/>
      <c r="W145" s="40"/>
      <c r="X145" s="40"/>
      <c r="Y145" s="40"/>
      <c r="Z145" s="17"/>
      <c r="AA145" s="33" t="str">
        <f>IF(COUNTIF(AA10:AA77,"SZG")=0,"",COUNTIF(AA10:AA77,"SZG"))</f>
        <v/>
      </c>
      <c r="AB145" s="39"/>
      <c r="AC145" s="40"/>
      <c r="AD145" s="40"/>
      <c r="AE145" s="40"/>
      <c r="AF145" s="17"/>
      <c r="AG145" s="33" t="str">
        <f>IF(COUNTIF(AG10:AG77,"SZG")=0,"",COUNTIF(AG10:AG77,"SZG"))</f>
        <v/>
      </c>
      <c r="AH145" s="39"/>
      <c r="AI145" s="40"/>
      <c r="AJ145" s="40"/>
      <c r="AK145" s="40"/>
      <c r="AL145" s="17"/>
      <c r="AM145" s="33" t="str">
        <f>IF(COUNTIF(AM10:AM77,"SZG")=0,"",COUNTIF(AM10:AM77,"SZG"))</f>
        <v/>
      </c>
      <c r="AN145" s="39"/>
      <c r="AO145" s="40"/>
      <c r="AP145" s="40"/>
      <c r="AQ145" s="40"/>
      <c r="AR145" s="17"/>
      <c r="AS145" s="33" t="str">
        <f>IF(COUNTIF(AS10:AS77,"SZG")=0,"",COUNTIF(AS10:AS77,"SZG"))</f>
        <v/>
      </c>
      <c r="AT145" s="39"/>
      <c r="AU145" s="40"/>
      <c r="AV145" s="40"/>
      <c r="AW145" s="40"/>
      <c r="AX145" s="17"/>
      <c r="AY145" s="33" t="str">
        <f>IF(COUNTIF(AY10:AY77,"SZG")=0,"",COUNTIF(AY10:AY77,"SZG"))</f>
        <v/>
      </c>
      <c r="AZ145" s="34"/>
      <c r="BA145" s="32"/>
      <c r="BB145" s="32"/>
      <c r="BC145" s="32"/>
      <c r="BD145" s="8"/>
      <c r="BE145" s="86" t="str">
        <f t="shared" si="234"/>
        <v/>
      </c>
      <c r="BF145" s="301"/>
    </row>
    <row r="146" spans="1:58" s="26" customFormat="1" ht="15.75" customHeight="1" x14ac:dyDescent="0.3">
      <c r="A146" s="37"/>
      <c r="B146" s="18"/>
      <c r="C146" s="38" t="s">
        <v>63</v>
      </c>
      <c r="D146" s="39"/>
      <c r="E146" s="40"/>
      <c r="F146" s="40"/>
      <c r="G146" s="40"/>
      <c r="H146" s="17"/>
      <c r="I146" s="33" t="str">
        <f>IF(COUNTIF(I10:I77,"ZV")=0,"",COUNTIF(I10:I77,"ZV"))</f>
        <v/>
      </c>
      <c r="J146" s="39"/>
      <c r="K146" s="40"/>
      <c r="L146" s="40"/>
      <c r="M146" s="40"/>
      <c r="N146" s="17"/>
      <c r="O146" s="33" t="str">
        <f>IF(COUNTIF(O10:O77,"ZV")=0,"",COUNTIF(O10:O77,"ZV"))</f>
        <v/>
      </c>
      <c r="P146" s="39"/>
      <c r="Q146" s="40"/>
      <c r="R146" s="40"/>
      <c r="S146" s="40"/>
      <c r="T146" s="17"/>
      <c r="U146" s="33" t="str">
        <f>IF(COUNTIF(U10:U77,"ZV")=0,"",COUNTIF(U10:U77,"ZV"))</f>
        <v/>
      </c>
      <c r="V146" s="39"/>
      <c r="W146" s="40"/>
      <c r="X146" s="40"/>
      <c r="Y146" s="40"/>
      <c r="Z146" s="17"/>
      <c r="AA146" s="33" t="str">
        <f>IF(COUNTIF(AA10:AA77,"ZV")=0,"",COUNTIF(AA10:AA77,"ZV"))</f>
        <v/>
      </c>
      <c r="AB146" s="39"/>
      <c r="AC146" s="40"/>
      <c r="AD146" s="40"/>
      <c r="AE146" s="40"/>
      <c r="AF146" s="17"/>
      <c r="AG146" s="33" t="str">
        <f>IF(COUNTIF(AG10:AG77,"ZV")=0,"",COUNTIF(AG10:AG77,"ZV"))</f>
        <v/>
      </c>
      <c r="AH146" s="39"/>
      <c r="AI146" s="40"/>
      <c r="AJ146" s="40"/>
      <c r="AK146" s="40"/>
      <c r="AL146" s="17"/>
      <c r="AM146" s="33" t="str">
        <f>IF(COUNTIF(AM10:AM77,"ZV")=0,"",COUNTIF(AM10:AM77,"ZV"))</f>
        <v/>
      </c>
      <c r="AN146" s="39"/>
      <c r="AO146" s="40"/>
      <c r="AP146" s="40"/>
      <c r="AQ146" s="40"/>
      <c r="AR146" s="17"/>
      <c r="AS146" s="33" t="str">
        <f>IF(COUNTIF(AS10:AS77,"ZV")=0,"",COUNTIF(AS10:AS77,"ZV"))</f>
        <v/>
      </c>
      <c r="AT146" s="39"/>
      <c r="AU146" s="40"/>
      <c r="AV146" s="40"/>
      <c r="AW146" s="40"/>
      <c r="AX146" s="17"/>
      <c r="AY146" s="33" t="str">
        <f>IF(COUNTIF(AY10:AY77,"ZV")=0,"",COUNTIF(AY10:AY77,"ZV"))</f>
        <v/>
      </c>
      <c r="AZ146" s="34"/>
      <c r="BA146" s="32"/>
      <c r="BB146" s="32"/>
      <c r="BC146" s="32"/>
      <c r="BD146" s="8"/>
      <c r="BE146" s="86" t="str">
        <f t="shared" si="234"/>
        <v/>
      </c>
      <c r="BF146" s="301"/>
    </row>
    <row r="147" spans="1:58" s="26" customFormat="1" ht="15.75" customHeight="1" thickBot="1" x14ac:dyDescent="0.35">
      <c r="A147" s="41"/>
      <c r="B147" s="27"/>
      <c r="C147" s="28" t="s">
        <v>24</v>
      </c>
      <c r="D147" s="42"/>
      <c r="E147" s="43"/>
      <c r="F147" s="43"/>
      <c r="G147" s="43"/>
      <c r="H147" s="44"/>
      <c r="I147" s="45">
        <f>IF(SUM(I135:I146)=0,"",SUM(I135:I146))</f>
        <v>5</v>
      </c>
      <c r="J147" s="42"/>
      <c r="K147" s="43"/>
      <c r="L147" s="43"/>
      <c r="M147" s="43"/>
      <c r="N147" s="44"/>
      <c r="O147" s="45">
        <f>IF(SUM(O135:O146)=0,"",SUM(O135:O146))</f>
        <v>13</v>
      </c>
      <c r="P147" s="42"/>
      <c r="Q147" s="43"/>
      <c r="R147" s="43"/>
      <c r="S147" s="43"/>
      <c r="T147" s="44"/>
      <c r="U147" s="45">
        <f>IF(SUM(U135:U146)=0,"",SUM(U135:U146))</f>
        <v>11</v>
      </c>
      <c r="V147" s="42"/>
      <c r="W147" s="43"/>
      <c r="X147" s="43"/>
      <c r="Y147" s="43"/>
      <c r="Z147" s="44"/>
      <c r="AA147" s="45">
        <f>IF(SUM(AA135:AA146)=0,"",SUM(AA135:AA146))</f>
        <v>12</v>
      </c>
      <c r="AB147" s="42"/>
      <c r="AC147" s="43"/>
      <c r="AD147" s="43"/>
      <c r="AE147" s="43"/>
      <c r="AF147" s="44"/>
      <c r="AG147" s="45">
        <f>IF(SUM(AG135:AG146)=0,"",SUM(AG135:AG146))</f>
        <v>6</v>
      </c>
      <c r="AH147" s="42"/>
      <c r="AI147" s="43"/>
      <c r="AJ147" s="43"/>
      <c r="AK147" s="43"/>
      <c r="AL147" s="44"/>
      <c r="AM147" s="45">
        <f>IF(SUM(AM135:AM146)=0,"",SUM(AM135:AM146))</f>
        <v>6</v>
      </c>
      <c r="AN147" s="42"/>
      <c r="AO147" s="43"/>
      <c r="AP147" s="43"/>
      <c r="AQ147" s="43"/>
      <c r="AR147" s="44"/>
      <c r="AS147" s="45">
        <f>IF(SUM(AS135:AS146)=0,"",SUM(AS135:AS146))</f>
        <v>5</v>
      </c>
      <c r="AT147" s="42"/>
      <c r="AU147" s="43"/>
      <c r="AV147" s="43"/>
      <c r="AW147" s="43"/>
      <c r="AX147" s="44"/>
      <c r="AY147" s="45">
        <f>IF(SUM(AY135:AY146)=0,"",SUM(AY135:AY146))</f>
        <v>5</v>
      </c>
      <c r="AZ147" s="46"/>
      <c r="BA147" s="43"/>
      <c r="BB147" s="43"/>
      <c r="BC147" s="43"/>
      <c r="BD147" s="44"/>
      <c r="BE147" s="91">
        <f t="shared" si="234"/>
        <v>63</v>
      </c>
      <c r="BF147" s="301"/>
    </row>
    <row r="148" spans="1:58" s="26" customFormat="1" ht="15.75" customHeight="1" thickTop="1" x14ac:dyDescent="0.3">
      <c r="A148" s="47"/>
      <c r="B148" s="48"/>
      <c r="C148" s="48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  <c r="AU148" s="92"/>
      <c r="AV148" s="92"/>
      <c r="AW148" s="92"/>
      <c r="AX148" s="92"/>
      <c r="AY148" s="92"/>
      <c r="AZ148" s="92"/>
      <c r="BA148" s="92"/>
      <c r="BB148" s="92"/>
      <c r="BC148" s="92"/>
      <c r="BD148" s="92"/>
      <c r="BE148" s="92"/>
      <c r="BF148" s="301"/>
    </row>
    <row r="149" spans="1:58" s="26" customFormat="1" ht="15.75" customHeight="1" x14ac:dyDescent="0.3">
      <c r="A149" s="47"/>
      <c r="B149" s="48"/>
      <c r="C149" s="48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  <c r="AU149" s="92"/>
      <c r="AV149" s="92"/>
      <c r="AW149" s="92"/>
      <c r="AX149" s="92"/>
      <c r="AY149" s="92"/>
      <c r="AZ149" s="92"/>
      <c r="BA149" s="92"/>
      <c r="BB149" s="92"/>
      <c r="BC149" s="92"/>
      <c r="BD149" s="92"/>
      <c r="BE149" s="92"/>
      <c r="BF149" s="301"/>
    </row>
    <row r="150" spans="1:58" s="26" customFormat="1" ht="15.75" customHeight="1" x14ac:dyDescent="0.3">
      <c r="A150" s="47"/>
      <c r="B150" s="48"/>
      <c r="C150" s="48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2"/>
      <c r="AT150" s="92"/>
      <c r="AU150" s="92"/>
      <c r="AV150" s="92"/>
      <c r="AW150" s="92"/>
      <c r="AX150" s="92"/>
      <c r="AY150" s="92"/>
      <c r="AZ150" s="92"/>
      <c r="BA150" s="92"/>
      <c r="BB150" s="92"/>
      <c r="BC150" s="92"/>
      <c r="BD150" s="92"/>
      <c r="BE150" s="92"/>
      <c r="BF150" s="301"/>
    </row>
    <row r="151" spans="1:58" s="26" customFormat="1" ht="15.75" customHeight="1" x14ac:dyDescent="0.3">
      <c r="A151" s="47"/>
      <c r="B151" s="48"/>
      <c r="C151" s="48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  <c r="AB151" s="92"/>
      <c r="AC151" s="92"/>
      <c r="AD151" s="92"/>
      <c r="AE151" s="92"/>
      <c r="AF151" s="92"/>
      <c r="AG151" s="92"/>
      <c r="AH151" s="92"/>
      <c r="AI151" s="92"/>
      <c r="AJ151" s="92"/>
      <c r="AK151" s="92"/>
      <c r="AL151" s="92"/>
      <c r="AM151" s="92"/>
      <c r="AN151" s="92"/>
      <c r="AO151" s="92"/>
      <c r="AP151" s="92"/>
      <c r="AQ151" s="92"/>
      <c r="AR151" s="92"/>
      <c r="AS151" s="92"/>
      <c r="AT151" s="92"/>
      <c r="AU151" s="92"/>
      <c r="AV151" s="92"/>
      <c r="AW151" s="92"/>
      <c r="AX151" s="92"/>
      <c r="AY151" s="92"/>
      <c r="AZ151" s="92"/>
      <c r="BA151" s="92"/>
      <c r="BB151" s="92"/>
      <c r="BC151" s="92"/>
      <c r="BD151" s="92"/>
      <c r="BE151" s="92"/>
      <c r="BF151" s="301"/>
    </row>
    <row r="152" spans="1:58" s="26" customFormat="1" ht="15.75" customHeight="1" x14ac:dyDescent="0.3">
      <c r="A152" s="47"/>
      <c r="B152" s="48"/>
      <c r="C152" s="48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2"/>
      <c r="AE152" s="92"/>
      <c r="AF152" s="92"/>
      <c r="AG152" s="92"/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2"/>
      <c r="AU152" s="92"/>
      <c r="AV152" s="92"/>
      <c r="AW152" s="92"/>
      <c r="AX152" s="92"/>
      <c r="AY152" s="92"/>
      <c r="AZ152" s="92"/>
      <c r="BA152" s="92"/>
      <c r="BB152" s="92"/>
      <c r="BC152" s="92"/>
      <c r="BD152" s="92"/>
      <c r="BE152" s="92"/>
      <c r="BF152" s="301"/>
    </row>
    <row r="153" spans="1:58" s="26" customFormat="1" ht="15.75" customHeight="1" x14ac:dyDescent="0.3">
      <c r="A153" s="47"/>
      <c r="B153" s="48"/>
      <c r="C153" s="48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2"/>
      <c r="AD153" s="92"/>
      <c r="AE153" s="92"/>
      <c r="AF153" s="92"/>
      <c r="AG153" s="92"/>
      <c r="AH153" s="92"/>
      <c r="AI153" s="92"/>
      <c r="AJ153" s="92"/>
      <c r="AK153" s="92"/>
      <c r="AL153" s="92"/>
      <c r="AM153" s="92"/>
      <c r="AN153" s="92"/>
      <c r="AO153" s="92"/>
      <c r="AP153" s="92"/>
      <c r="AQ153" s="92"/>
      <c r="AR153" s="92"/>
      <c r="AS153" s="92"/>
      <c r="AT153" s="92"/>
      <c r="AU153" s="92"/>
      <c r="AV153" s="92"/>
      <c r="AW153" s="92"/>
      <c r="AX153" s="92"/>
      <c r="AY153" s="92"/>
      <c r="AZ153" s="92"/>
      <c r="BA153" s="92"/>
      <c r="BB153" s="92"/>
      <c r="BC153" s="92"/>
      <c r="BD153" s="92"/>
      <c r="BE153" s="92"/>
      <c r="BF153" s="301"/>
    </row>
    <row r="154" spans="1:58" s="26" customFormat="1" ht="15.75" customHeight="1" x14ac:dyDescent="0.3">
      <c r="A154" s="47"/>
      <c r="B154" s="48"/>
      <c r="C154" s="48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92"/>
      <c r="AE154" s="92"/>
      <c r="AF154" s="92"/>
      <c r="AG154" s="92"/>
      <c r="AH154" s="92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  <c r="AU154" s="92"/>
      <c r="AV154" s="92"/>
      <c r="AW154" s="92"/>
      <c r="AX154" s="92"/>
      <c r="AY154" s="92"/>
      <c r="AZ154" s="92"/>
      <c r="BA154" s="92"/>
      <c r="BB154" s="92"/>
      <c r="BC154" s="92"/>
      <c r="BD154" s="92"/>
      <c r="BE154" s="92"/>
      <c r="BF154" s="301"/>
    </row>
    <row r="155" spans="1:58" s="26" customFormat="1" ht="15.75" customHeight="1" x14ac:dyDescent="0.3">
      <c r="A155" s="47"/>
      <c r="B155" s="48"/>
      <c r="C155" s="48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  <c r="AA155" s="92"/>
      <c r="AB155" s="92"/>
      <c r="AC155" s="92"/>
      <c r="AD155" s="92"/>
      <c r="AE155" s="92"/>
      <c r="AF155" s="92"/>
      <c r="AG155" s="92"/>
      <c r="AH155" s="92"/>
      <c r="AI155" s="92"/>
      <c r="AJ155" s="92"/>
      <c r="AK155" s="92"/>
      <c r="AL155" s="92"/>
      <c r="AM155" s="92"/>
      <c r="AN155" s="92"/>
      <c r="AO155" s="92"/>
      <c r="AP155" s="92"/>
      <c r="AQ155" s="92"/>
      <c r="AR155" s="92"/>
      <c r="AS155" s="92"/>
      <c r="AT155" s="92"/>
      <c r="AU155" s="92"/>
      <c r="AV155" s="92"/>
      <c r="AW155" s="92"/>
      <c r="AX155" s="92"/>
      <c r="AY155" s="92"/>
      <c r="AZ155" s="92"/>
      <c r="BA155" s="92"/>
      <c r="BB155" s="92"/>
      <c r="BC155" s="92"/>
      <c r="BD155" s="92"/>
      <c r="BE155" s="92"/>
      <c r="BF155" s="301"/>
    </row>
    <row r="156" spans="1:58" s="26" customFormat="1" ht="15.75" customHeight="1" x14ac:dyDescent="0.3">
      <c r="A156" s="47"/>
      <c r="B156" s="48"/>
      <c r="C156" s="48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  <c r="AA156" s="92"/>
      <c r="AB156" s="92"/>
      <c r="AC156" s="92"/>
      <c r="AD156" s="92"/>
      <c r="AE156" s="92"/>
      <c r="AF156" s="92"/>
      <c r="AG156" s="92"/>
      <c r="AH156" s="92"/>
      <c r="AI156" s="92"/>
      <c r="AJ156" s="92"/>
      <c r="AK156" s="92"/>
      <c r="AL156" s="92"/>
      <c r="AM156" s="92"/>
      <c r="AN156" s="92"/>
      <c r="AO156" s="92"/>
      <c r="AP156" s="92"/>
      <c r="AQ156" s="92"/>
      <c r="AR156" s="92"/>
      <c r="AS156" s="92"/>
      <c r="AT156" s="92"/>
      <c r="AU156" s="92"/>
      <c r="AV156" s="92"/>
      <c r="AW156" s="92"/>
      <c r="AX156" s="92"/>
      <c r="AY156" s="92"/>
      <c r="AZ156" s="92"/>
      <c r="BA156" s="92"/>
      <c r="BB156" s="92"/>
      <c r="BC156" s="92"/>
      <c r="BD156" s="92"/>
      <c r="BE156" s="92"/>
      <c r="BF156" s="301"/>
    </row>
    <row r="157" spans="1:58" s="26" customFormat="1" ht="15.75" customHeight="1" x14ac:dyDescent="0.3">
      <c r="A157" s="47"/>
      <c r="B157" s="48"/>
      <c r="C157" s="48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  <c r="AB157" s="92"/>
      <c r="AC157" s="92"/>
      <c r="AD157" s="92"/>
      <c r="AE157" s="92"/>
      <c r="AF157" s="92"/>
      <c r="AG157" s="92"/>
      <c r="AH157" s="92"/>
      <c r="AI157" s="92"/>
      <c r="AJ157" s="92"/>
      <c r="AK157" s="92"/>
      <c r="AL157" s="92"/>
      <c r="AM157" s="92"/>
      <c r="AN157" s="92"/>
      <c r="AO157" s="92"/>
      <c r="AP157" s="92"/>
      <c r="AQ157" s="92"/>
      <c r="AR157" s="92"/>
      <c r="AS157" s="92"/>
      <c r="AT157" s="92"/>
      <c r="AU157" s="92"/>
      <c r="AV157" s="92"/>
      <c r="AW157" s="92"/>
      <c r="AX157" s="92"/>
      <c r="AY157" s="92"/>
      <c r="AZ157" s="92"/>
      <c r="BA157" s="92"/>
      <c r="BB157" s="92"/>
      <c r="BC157" s="92"/>
      <c r="BD157" s="92"/>
      <c r="BE157" s="92"/>
      <c r="BF157" s="301"/>
    </row>
    <row r="158" spans="1:58" s="26" customFormat="1" ht="15.75" customHeight="1" x14ac:dyDescent="0.3">
      <c r="A158" s="47"/>
      <c r="B158" s="48"/>
      <c r="C158" s="48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  <c r="AB158" s="92"/>
      <c r="AC158" s="92"/>
      <c r="AD158" s="92"/>
      <c r="AE158" s="92"/>
      <c r="AF158" s="92"/>
      <c r="AG158" s="92"/>
      <c r="AH158" s="92"/>
      <c r="AI158" s="92"/>
      <c r="AJ158" s="92"/>
      <c r="AK158" s="92"/>
      <c r="AL158" s="92"/>
      <c r="AM158" s="92"/>
      <c r="AN158" s="92"/>
      <c r="AO158" s="92"/>
      <c r="AP158" s="92"/>
      <c r="AQ158" s="92"/>
      <c r="AR158" s="92"/>
      <c r="AS158" s="92"/>
      <c r="AT158" s="92"/>
      <c r="AU158" s="92"/>
      <c r="AV158" s="92"/>
      <c r="AW158" s="92"/>
      <c r="AX158" s="92"/>
      <c r="AY158" s="92"/>
      <c r="AZ158" s="92"/>
      <c r="BA158" s="92"/>
      <c r="BB158" s="92"/>
      <c r="BC158" s="92"/>
      <c r="BD158" s="92"/>
      <c r="BE158" s="92"/>
      <c r="BF158" s="301"/>
    </row>
    <row r="159" spans="1:58" s="26" customFormat="1" ht="15.75" customHeight="1" x14ac:dyDescent="0.3">
      <c r="A159" s="47"/>
      <c r="B159" s="48"/>
      <c r="C159" s="48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  <c r="AC159" s="92"/>
      <c r="AD159" s="92"/>
      <c r="AE159" s="92"/>
      <c r="AF159" s="92"/>
      <c r="AG159" s="92"/>
      <c r="AH159" s="92"/>
      <c r="AI159" s="92"/>
      <c r="AJ159" s="92"/>
      <c r="AK159" s="92"/>
      <c r="AL159" s="92"/>
      <c r="AM159" s="92"/>
      <c r="AN159" s="92"/>
      <c r="AO159" s="92"/>
      <c r="AP159" s="92"/>
      <c r="AQ159" s="92"/>
      <c r="AR159" s="92"/>
      <c r="AS159" s="92"/>
      <c r="AT159" s="92"/>
      <c r="AU159" s="92"/>
      <c r="AV159" s="92"/>
      <c r="AW159" s="92"/>
      <c r="AX159" s="92"/>
      <c r="AY159" s="92"/>
      <c r="AZ159" s="92"/>
      <c r="BA159" s="92"/>
      <c r="BB159" s="92"/>
      <c r="BC159" s="92"/>
      <c r="BD159" s="92"/>
      <c r="BE159" s="92"/>
      <c r="BF159" s="301"/>
    </row>
    <row r="160" spans="1:58" s="26" customFormat="1" ht="15.75" customHeight="1" x14ac:dyDescent="0.3">
      <c r="A160" s="47"/>
      <c r="B160" s="48"/>
      <c r="C160" s="48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  <c r="AU160" s="92"/>
      <c r="AV160" s="92"/>
      <c r="AW160" s="92"/>
      <c r="AX160" s="92"/>
      <c r="AY160" s="92"/>
      <c r="AZ160" s="92"/>
      <c r="BA160" s="92"/>
      <c r="BB160" s="92"/>
      <c r="BC160" s="92"/>
      <c r="BD160" s="92"/>
      <c r="BE160" s="92"/>
      <c r="BF160" s="301"/>
    </row>
    <row r="161" spans="1:58" s="26" customFormat="1" ht="15.75" customHeight="1" x14ac:dyDescent="0.3">
      <c r="A161" s="47"/>
      <c r="B161" s="48"/>
      <c r="C161" s="48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  <c r="AU161" s="92"/>
      <c r="AV161" s="92"/>
      <c r="AW161" s="92"/>
      <c r="AX161" s="92"/>
      <c r="AY161" s="92"/>
      <c r="AZ161" s="92"/>
      <c r="BA161" s="92"/>
      <c r="BB161" s="92"/>
      <c r="BC161" s="92"/>
      <c r="BD161" s="92"/>
      <c r="BE161" s="92"/>
      <c r="BF161" s="301"/>
    </row>
    <row r="162" spans="1:58" s="26" customFormat="1" ht="15.75" customHeight="1" x14ac:dyDescent="0.3">
      <c r="A162" s="47"/>
      <c r="B162" s="48"/>
      <c r="C162" s="48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2"/>
      <c r="AT162" s="92"/>
      <c r="AU162" s="92"/>
      <c r="AV162" s="92"/>
      <c r="AW162" s="92"/>
      <c r="AX162" s="92"/>
      <c r="AY162" s="92"/>
      <c r="AZ162" s="92"/>
      <c r="BA162" s="92"/>
      <c r="BB162" s="92"/>
      <c r="BC162" s="92"/>
      <c r="BD162" s="92"/>
      <c r="BE162" s="92"/>
      <c r="BF162" s="301"/>
    </row>
    <row r="163" spans="1:58" s="26" customFormat="1" ht="15.75" customHeight="1" x14ac:dyDescent="0.3">
      <c r="A163" s="47"/>
      <c r="B163" s="48"/>
      <c r="C163" s="48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2"/>
      <c r="AK163" s="92"/>
      <c r="AL163" s="92"/>
      <c r="AM163" s="92"/>
      <c r="AN163" s="92"/>
      <c r="AO163" s="92"/>
      <c r="AP163" s="92"/>
      <c r="AQ163" s="92"/>
      <c r="AR163" s="92"/>
      <c r="AS163" s="92"/>
      <c r="AT163" s="92"/>
      <c r="AU163" s="92"/>
      <c r="AV163" s="92"/>
      <c r="AW163" s="92"/>
      <c r="AX163" s="92"/>
      <c r="AY163" s="92"/>
      <c r="AZ163" s="92"/>
      <c r="BA163" s="92"/>
      <c r="BB163" s="92"/>
      <c r="BC163" s="92"/>
      <c r="BD163" s="92"/>
      <c r="BE163" s="92"/>
      <c r="BF163" s="301"/>
    </row>
    <row r="164" spans="1:58" s="26" customFormat="1" ht="15.75" customHeight="1" x14ac:dyDescent="0.3">
      <c r="A164" s="47"/>
      <c r="B164" s="48"/>
      <c r="C164" s="48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  <c r="AK164" s="92"/>
      <c r="AL164" s="92"/>
      <c r="AM164" s="92"/>
      <c r="AN164" s="92"/>
      <c r="AO164" s="92"/>
      <c r="AP164" s="92"/>
      <c r="AQ164" s="92"/>
      <c r="AR164" s="92"/>
      <c r="AS164" s="92"/>
      <c r="AT164" s="92"/>
      <c r="AU164" s="92"/>
      <c r="AV164" s="92"/>
      <c r="AW164" s="92"/>
      <c r="AX164" s="92"/>
      <c r="AY164" s="92"/>
      <c r="AZ164" s="92"/>
      <c r="BA164" s="92"/>
      <c r="BB164" s="92"/>
      <c r="BC164" s="92"/>
      <c r="BD164" s="92"/>
      <c r="BE164" s="92"/>
      <c r="BF164" s="301"/>
    </row>
    <row r="165" spans="1:58" s="26" customFormat="1" ht="15.75" customHeight="1" x14ac:dyDescent="0.3">
      <c r="A165" s="47"/>
      <c r="B165" s="48"/>
      <c r="C165" s="48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E165" s="92"/>
      <c r="AF165" s="92"/>
      <c r="AG165" s="92"/>
      <c r="AH165" s="92"/>
      <c r="AI165" s="92"/>
      <c r="AJ165" s="92"/>
      <c r="AK165" s="92"/>
      <c r="AL165" s="92"/>
      <c r="AM165" s="92"/>
      <c r="AN165" s="92"/>
      <c r="AO165" s="92"/>
      <c r="AP165" s="92"/>
      <c r="AQ165" s="92"/>
      <c r="AR165" s="92"/>
      <c r="AS165" s="92"/>
      <c r="AT165" s="92"/>
      <c r="AU165" s="92"/>
      <c r="AV165" s="92"/>
      <c r="AW165" s="92"/>
      <c r="AX165" s="92"/>
      <c r="AY165" s="92"/>
      <c r="AZ165" s="92"/>
      <c r="BA165" s="92"/>
      <c r="BB165" s="92"/>
      <c r="BC165" s="92"/>
      <c r="BD165" s="92"/>
      <c r="BE165" s="92"/>
      <c r="BF165" s="301"/>
    </row>
    <row r="166" spans="1:58" s="26" customFormat="1" ht="15.75" customHeight="1" x14ac:dyDescent="0.3">
      <c r="A166" s="47"/>
      <c r="B166" s="48"/>
      <c r="C166" s="48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  <c r="AC166" s="92"/>
      <c r="AD166" s="92"/>
      <c r="AE166" s="92"/>
      <c r="AF166" s="92"/>
      <c r="AG166" s="92"/>
      <c r="AH166" s="92"/>
      <c r="AI166" s="92"/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  <c r="AU166" s="92"/>
      <c r="AV166" s="92"/>
      <c r="AW166" s="92"/>
      <c r="AX166" s="92"/>
      <c r="AY166" s="92"/>
      <c r="AZ166" s="92"/>
      <c r="BA166" s="92"/>
      <c r="BB166" s="92"/>
      <c r="BC166" s="92"/>
      <c r="BD166" s="92"/>
      <c r="BE166" s="92"/>
      <c r="BF166" s="301"/>
    </row>
    <row r="167" spans="1:58" s="26" customFormat="1" ht="15.75" customHeight="1" x14ac:dyDescent="0.3">
      <c r="A167" s="47"/>
      <c r="B167" s="48"/>
      <c r="C167" s="48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  <c r="AA167" s="92"/>
      <c r="AB167" s="92"/>
      <c r="AC167" s="92"/>
      <c r="AD167" s="92"/>
      <c r="AE167" s="92"/>
      <c r="AF167" s="92"/>
      <c r="AG167" s="92"/>
      <c r="AH167" s="92"/>
      <c r="AI167" s="92"/>
      <c r="AJ167" s="92"/>
      <c r="AK167" s="92"/>
      <c r="AL167" s="92"/>
      <c r="AM167" s="92"/>
      <c r="AN167" s="92"/>
      <c r="AO167" s="92"/>
      <c r="AP167" s="92"/>
      <c r="AQ167" s="92"/>
      <c r="AR167" s="92"/>
      <c r="AS167" s="92"/>
      <c r="AT167" s="92"/>
      <c r="AU167" s="92"/>
      <c r="AV167" s="92"/>
      <c r="AW167" s="92"/>
      <c r="AX167" s="92"/>
      <c r="AY167" s="92"/>
      <c r="AZ167" s="92"/>
      <c r="BA167" s="92"/>
      <c r="BB167" s="92"/>
      <c r="BC167" s="92"/>
      <c r="BD167" s="92"/>
      <c r="BE167" s="92"/>
      <c r="BF167" s="301"/>
    </row>
    <row r="168" spans="1:58" s="26" customFormat="1" ht="15.75" customHeight="1" x14ac:dyDescent="0.3">
      <c r="A168" s="47"/>
      <c r="B168" s="48"/>
      <c r="C168" s="48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  <c r="AA168" s="92"/>
      <c r="AB168" s="92"/>
      <c r="AC168" s="92"/>
      <c r="AD168" s="92"/>
      <c r="AE168" s="92"/>
      <c r="AF168" s="92"/>
      <c r="AG168" s="92"/>
      <c r="AH168" s="92"/>
      <c r="AI168" s="92"/>
      <c r="AJ168" s="92"/>
      <c r="AK168" s="92"/>
      <c r="AL168" s="92"/>
      <c r="AM168" s="92"/>
      <c r="AN168" s="92"/>
      <c r="AO168" s="92"/>
      <c r="AP168" s="92"/>
      <c r="AQ168" s="92"/>
      <c r="AR168" s="92"/>
      <c r="AS168" s="92"/>
      <c r="AT168" s="92"/>
      <c r="AU168" s="92"/>
      <c r="AV168" s="92"/>
      <c r="AW168" s="92"/>
      <c r="AX168" s="92"/>
      <c r="AY168" s="92"/>
      <c r="AZ168" s="92"/>
      <c r="BA168" s="92"/>
      <c r="BB168" s="92"/>
      <c r="BC168" s="92"/>
      <c r="BD168" s="92"/>
      <c r="BE168" s="92"/>
      <c r="BF168" s="301"/>
    </row>
    <row r="169" spans="1:58" s="26" customFormat="1" ht="15.75" customHeight="1" x14ac:dyDescent="0.3">
      <c r="A169" s="47"/>
      <c r="B169" s="48"/>
      <c r="C169" s="48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  <c r="AA169" s="92"/>
      <c r="AB169" s="92"/>
      <c r="AC169" s="92"/>
      <c r="AD169" s="92"/>
      <c r="AE169" s="92"/>
      <c r="AF169" s="92"/>
      <c r="AG169" s="92"/>
      <c r="AH169" s="92"/>
      <c r="AI169" s="92"/>
      <c r="AJ169" s="92"/>
      <c r="AK169" s="92"/>
      <c r="AL169" s="92"/>
      <c r="AM169" s="92"/>
      <c r="AN169" s="92"/>
      <c r="AO169" s="92"/>
      <c r="AP169" s="92"/>
      <c r="AQ169" s="92"/>
      <c r="AR169" s="92"/>
      <c r="AS169" s="92"/>
      <c r="AT169" s="92"/>
      <c r="AU169" s="92"/>
      <c r="AV169" s="92"/>
      <c r="AW169" s="92"/>
      <c r="AX169" s="92"/>
      <c r="AY169" s="92"/>
      <c r="AZ169" s="92"/>
      <c r="BA169" s="92"/>
      <c r="BB169" s="92"/>
      <c r="BC169" s="92"/>
      <c r="BD169" s="92"/>
      <c r="BE169" s="92"/>
      <c r="BF169" s="301"/>
    </row>
    <row r="170" spans="1:58" s="26" customFormat="1" ht="15.75" customHeight="1" x14ac:dyDescent="0.3">
      <c r="A170" s="47"/>
      <c r="B170" s="48"/>
      <c r="C170" s="48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  <c r="AA170" s="92"/>
      <c r="AB170" s="92"/>
      <c r="AC170" s="92"/>
      <c r="AD170" s="92"/>
      <c r="AE170" s="92"/>
      <c r="AF170" s="92"/>
      <c r="AG170" s="92"/>
      <c r="AH170" s="92"/>
      <c r="AI170" s="92"/>
      <c r="AJ170" s="92"/>
      <c r="AK170" s="92"/>
      <c r="AL170" s="92"/>
      <c r="AM170" s="92"/>
      <c r="AN170" s="92"/>
      <c r="AO170" s="92"/>
      <c r="AP170" s="92"/>
      <c r="AQ170" s="92"/>
      <c r="AR170" s="92"/>
      <c r="AS170" s="92"/>
      <c r="AT170" s="92"/>
      <c r="AU170" s="92"/>
      <c r="AV170" s="92"/>
      <c r="AW170" s="92"/>
      <c r="AX170" s="92"/>
      <c r="AY170" s="92"/>
      <c r="AZ170" s="92"/>
      <c r="BA170" s="92"/>
      <c r="BB170" s="92"/>
      <c r="BC170" s="92"/>
      <c r="BD170" s="92"/>
      <c r="BE170" s="92"/>
      <c r="BF170" s="301"/>
    </row>
    <row r="171" spans="1:58" s="26" customFormat="1" ht="15.75" customHeight="1" x14ac:dyDescent="0.3">
      <c r="A171" s="47"/>
      <c r="B171" s="48"/>
      <c r="C171" s="48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  <c r="AA171" s="92"/>
      <c r="AB171" s="92"/>
      <c r="AC171" s="92"/>
      <c r="AD171" s="92"/>
      <c r="AE171" s="92"/>
      <c r="AF171" s="92"/>
      <c r="AG171" s="92"/>
      <c r="AH171" s="92"/>
      <c r="AI171" s="92"/>
      <c r="AJ171" s="92"/>
      <c r="AK171" s="92"/>
      <c r="AL171" s="92"/>
      <c r="AM171" s="92"/>
      <c r="AN171" s="92"/>
      <c r="AO171" s="92"/>
      <c r="AP171" s="92"/>
      <c r="AQ171" s="92"/>
      <c r="AR171" s="92"/>
      <c r="AS171" s="92"/>
      <c r="AT171" s="92"/>
      <c r="AU171" s="92"/>
      <c r="AV171" s="92"/>
      <c r="AW171" s="92"/>
      <c r="AX171" s="92"/>
      <c r="AY171" s="92"/>
      <c r="AZ171" s="92"/>
      <c r="BA171" s="92"/>
      <c r="BB171" s="92"/>
      <c r="BC171" s="92"/>
      <c r="BD171" s="92"/>
      <c r="BE171" s="92"/>
      <c r="BF171" s="301"/>
    </row>
    <row r="172" spans="1:58" s="26" customFormat="1" ht="15.75" customHeight="1" x14ac:dyDescent="0.3">
      <c r="A172" s="47"/>
      <c r="B172" s="48"/>
      <c r="C172" s="48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  <c r="AA172" s="92"/>
      <c r="AB172" s="92"/>
      <c r="AC172" s="92"/>
      <c r="AD172" s="92"/>
      <c r="AE172" s="92"/>
      <c r="AF172" s="92"/>
      <c r="AG172" s="92"/>
      <c r="AH172" s="92"/>
      <c r="AI172" s="92"/>
      <c r="AJ172" s="92"/>
      <c r="AK172" s="92"/>
      <c r="AL172" s="92"/>
      <c r="AM172" s="92"/>
      <c r="AN172" s="92"/>
      <c r="AO172" s="92"/>
      <c r="AP172" s="92"/>
      <c r="AQ172" s="92"/>
      <c r="AR172" s="92"/>
      <c r="AS172" s="92"/>
      <c r="AT172" s="92"/>
      <c r="AU172" s="92"/>
      <c r="AV172" s="92"/>
      <c r="AW172" s="92"/>
      <c r="AX172" s="92"/>
      <c r="AY172" s="92"/>
      <c r="AZ172" s="92"/>
      <c r="BA172" s="92"/>
      <c r="BB172" s="92"/>
      <c r="BC172" s="92"/>
      <c r="BD172" s="92"/>
      <c r="BE172" s="92"/>
      <c r="BF172" s="301"/>
    </row>
    <row r="173" spans="1:58" s="26" customFormat="1" ht="15.75" customHeight="1" x14ac:dyDescent="0.3">
      <c r="A173" s="47"/>
      <c r="B173" s="48"/>
      <c r="C173" s="48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  <c r="AA173" s="92"/>
      <c r="AB173" s="92"/>
      <c r="AC173" s="92"/>
      <c r="AD173" s="92"/>
      <c r="AE173" s="92"/>
      <c r="AF173" s="92"/>
      <c r="AG173" s="92"/>
      <c r="AH173" s="92"/>
      <c r="AI173" s="92"/>
      <c r="AJ173" s="92"/>
      <c r="AK173" s="92"/>
      <c r="AL173" s="92"/>
      <c r="AM173" s="92"/>
      <c r="AN173" s="92"/>
      <c r="AO173" s="92"/>
      <c r="AP173" s="92"/>
      <c r="AQ173" s="92"/>
      <c r="AR173" s="92"/>
      <c r="AS173" s="92"/>
      <c r="AT173" s="92"/>
      <c r="AU173" s="92"/>
      <c r="AV173" s="92"/>
      <c r="AW173" s="92"/>
      <c r="AX173" s="92"/>
      <c r="AY173" s="92"/>
      <c r="AZ173" s="92"/>
      <c r="BA173" s="92"/>
      <c r="BB173" s="92"/>
      <c r="BC173" s="92"/>
      <c r="BD173" s="92"/>
      <c r="BE173" s="92"/>
      <c r="BF173" s="301"/>
    </row>
    <row r="174" spans="1:58" s="26" customFormat="1" ht="15.75" customHeight="1" x14ac:dyDescent="0.3">
      <c r="A174" s="47"/>
      <c r="B174" s="48"/>
      <c r="C174" s="48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  <c r="AB174" s="92"/>
      <c r="AC174" s="92"/>
      <c r="AD174" s="92"/>
      <c r="AE174" s="92"/>
      <c r="AF174" s="92"/>
      <c r="AG174" s="92"/>
      <c r="AH174" s="92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2"/>
      <c r="AT174" s="92"/>
      <c r="AU174" s="92"/>
      <c r="AV174" s="92"/>
      <c r="AW174" s="92"/>
      <c r="AX174" s="92"/>
      <c r="AY174" s="92"/>
      <c r="AZ174" s="92"/>
      <c r="BA174" s="92"/>
      <c r="BB174" s="92"/>
      <c r="BC174" s="92"/>
      <c r="BD174" s="92"/>
      <c r="BE174" s="92"/>
      <c r="BF174" s="301"/>
    </row>
    <row r="175" spans="1:58" s="26" customFormat="1" ht="15.75" customHeight="1" x14ac:dyDescent="0.3">
      <c r="A175" s="47"/>
      <c r="B175" s="48"/>
      <c r="C175" s="48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  <c r="AA175" s="92"/>
      <c r="AB175" s="92"/>
      <c r="AC175" s="92"/>
      <c r="AD175" s="92"/>
      <c r="AE175" s="92"/>
      <c r="AF175" s="92"/>
      <c r="AG175" s="92"/>
      <c r="AH175" s="92"/>
      <c r="AI175" s="92"/>
      <c r="AJ175" s="92"/>
      <c r="AK175" s="92"/>
      <c r="AL175" s="92"/>
      <c r="AM175" s="92"/>
      <c r="AN175" s="92"/>
      <c r="AO175" s="92"/>
      <c r="AP175" s="92"/>
      <c r="AQ175" s="92"/>
      <c r="AR175" s="92"/>
      <c r="AS175" s="92"/>
      <c r="AT175" s="92"/>
      <c r="AU175" s="92"/>
      <c r="AV175" s="92"/>
      <c r="AW175" s="92"/>
      <c r="AX175" s="92"/>
      <c r="AY175" s="92"/>
      <c r="AZ175" s="92"/>
      <c r="BA175" s="92"/>
      <c r="BB175" s="92"/>
      <c r="BC175" s="92"/>
      <c r="BD175" s="92"/>
      <c r="BE175" s="92"/>
      <c r="BF175" s="301"/>
    </row>
    <row r="176" spans="1:58" s="26" customFormat="1" ht="15.75" customHeight="1" x14ac:dyDescent="0.3">
      <c r="A176" s="47"/>
      <c r="B176" s="48"/>
      <c r="C176" s="48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  <c r="AA176" s="92"/>
      <c r="AB176" s="92"/>
      <c r="AC176" s="92"/>
      <c r="AD176" s="92"/>
      <c r="AE176" s="92"/>
      <c r="AF176" s="92"/>
      <c r="AG176" s="92"/>
      <c r="AH176" s="92"/>
      <c r="AI176" s="92"/>
      <c r="AJ176" s="92"/>
      <c r="AK176" s="92"/>
      <c r="AL176" s="92"/>
      <c r="AM176" s="92"/>
      <c r="AN176" s="92"/>
      <c r="AO176" s="92"/>
      <c r="AP176" s="92"/>
      <c r="AQ176" s="92"/>
      <c r="AR176" s="92"/>
      <c r="AS176" s="92"/>
      <c r="AT176" s="92"/>
      <c r="AU176" s="92"/>
      <c r="AV176" s="92"/>
      <c r="AW176" s="92"/>
      <c r="AX176" s="92"/>
      <c r="AY176" s="92"/>
      <c r="AZ176" s="92"/>
      <c r="BA176" s="92"/>
      <c r="BB176" s="92"/>
      <c r="BC176" s="92"/>
      <c r="BD176" s="92"/>
      <c r="BE176" s="92"/>
      <c r="BF176" s="301"/>
    </row>
    <row r="177" spans="1:58" s="26" customFormat="1" ht="15.75" customHeight="1" x14ac:dyDescent="0.3">
      <c r="A177" s="47"/>
      <c r="B177" s="48"/>
      <c r="C177" s="48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  <c r="AA177" s="92"/>
      <c r="AB177" s="92"/>
      <c r="AC177" s="92"/>
      <c r="AD177" s="92"/>
      <c r="AE177" s="92"/>
      <c r="AF177" s="92"/>
      <c r="AG177" s="92"/>
      <c r="AH177" s="92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2"/>
      <c r="AT177" s="92"/>
      <c r="AU177" s="92"/>
      <c r="AV177" s="92"/>
      <c r="AW177" s="92"/>
      <c r="AX177" s="92"/>
      <c r="AY177" s="92"/>
      <c r="AZ177" s="92"/>
      <c r="BA177" s="92"/>
      <c r="BB177" s="92"/>
      <c r="BC177" s="92"/>
      <c r="BD177" s="92"/>
      <c r="BE177" s="92"/>
      <c r="BF177" s="301"/>
    </row>
    <row r="178" spans="1:58" s="26" customFormat="1" ht="15.75" customHeight="1" x14ac:dyDescent="0.3">
      <c r="A178" s="47"/>
      <c r="B178" s="48"/>
      <c r="C178" s="48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  <c r="AA178" s="92"/>
      <c r="AB178" s="92"/>
      <c r="AC178" s="92"/>
      <c r="AD178" s="92"/>
      <c r="AE178" s="92"/>
      <c r="AF178" s="92"/>
      <c r="AG178" s="92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2"/>
      <c r="AT178" s="92"/>
      <c r="AU178" s="92"/>
      <c r="AV178" s="92"/>
      <c r="AW178" s="92"/>
      <c r="AX178" s="92"/>
      <c r="AY178" s="92"/>
      <c r="AZ178" s="92"/>
      <c r="BA178" s="92"/>
      <c r="BB178" s="92"/>
      <c r="BC178" s="92"/>
      <c r="BD178" s="92"/>
      <c r="BE178" s="92"/>
      <c r="BF178" s="301"/>
    </row>
    <row r="179" spans="1:58" s="26" customFormat="1" ht="15.75" customHeight="1" x14ac:dyDescent="0.3">
      <c r="A179" s="47"/>
      <c r="B179" s="48"/>
      <c r="C179" s="48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  <c r="AA179" s="92"/>
      <c r="AB179" s="92"/>
      <c r="AC179" s="92"/>
      <c r="AD179" s="92"/>
      <c r="AE179" s="92"/>
      <c r="AF179" s="92"/>
      <c r="AG179" s="92"/>
      <c r="AH179" s="92"/>
      <c r="AI179" s="92"/>
      <c r="AJ179" s="92"/>
      <c r="AK179" s="92"/>
      <c r="AL179" s="92"/>
      <c r="AM179" s="92"/>
      <c r="AN179" s="92"/>
      <c r="AO179" s="92"/>
      <c r="AP179" s="92"/>
      <c r="AQ179" s="92"/>
      <c r="AR179" s="92"/>
      <c r="AS179" s="92"/>
      <c r="AT179" s="92"/>
      <c r="AU179" s="92"/>
      <c r="AV179" s="92"/>
      <c r="AW179" s="92"/>
      <c r="AX179" s="92"/>
      <c r="AY179" s="92"/>
      <c r="AZ179" s="92"/>
      <c r="BA179" s="92"/>
      <c r="BB179" s="92"/>
      <c r="BC179" s="92"/>
      <c r="BD179" s="92"/>
      <c r="BE179" s="92"/>
      <c r="BF179" s="301"/>
    </row>
    <row r="180" spans="1:58" s="26" customFormat="1" ht="15.75" customHeight="1" x14ac:dyDescent="0.3">
      <c r="A180" s="47"/>
      <c r="B180" s="48"/>
      <c r="C180" s="48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  <c r="AA180" s="92"/>
      <c r="AB180" s="92"/>
      <c r="AC180" s="92"/>
      <c r="AD180" s="92"/>
      <c r="AE180" s="92"/>
      <c r="AF180" s="92"/>
      <c r="AG180" s="92"/>
      <c r="AH180" s="92"/>
      <c r="AI180" s="92"/>
      <c r="AJ180" s="92"/>
      <c r="AK180" s="92"/>
      <c r="AL180" s="92"/>
      <c r="AM180" s="92"/>
      <c r="AN180" s="92"/>
      <c r="AO180" s="92"/>
      <c r="AP180" s="92"/>
      <c r="AQ180" s="92"/>
      <c r="AR180" s="92"/>
      <c r="AS180" s="92"/>
      <c r="AT180" s="92"/>
      <c r="AU180" s="92"/>
      <c r="AV180" s="92"/>
      <c r="AW180" s="92"/>
      <c r="AX180" s="92"/>
      <c r="AY180" s="92"/>
      <c r="AZ180" s="92"/>
      <c r="BA180" s="92"/>
      <c r="BB180" s="92"/>
      <c r="BC180" s="92"/>
      <c r="BD180" s="92"/>
      <c r="BE180" s="92"/>
      <c r="BF180" s="301"/>
    </row>
    <row r="181" spans="1:58" s="26" customFormat="1" ht="15.75" customHeight="1" x14ac:dyDescent="0.3">
      <c r="A181" s="47"/>
      <c r="B181" s="48"/>
      <c r="C181" s="48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  <c r="AA181" s="92"/>
      <c r="AB181" s="92"/>
      <c r="AC181" s="92"/>
      <c r="AD181" s="92"/>
      <c r="AE181" s="92"/>
      <c r="AF181" s="92"/>
      <c r="AG181" s="92"/>
      <c r="AH181" s="92"/>
      <c r="AI181" s="92"/>
      <c r="AJ181" s="92"/>
      <c r="AK181" s="92"/>
      <c r="AL181" s="92"/>
      <c r="AM181" s="92"/>
      <c r="AN181" s="92"/>
      <c r="AO181" s="92"/>
      <c r="AP181" s="92"/>
      <c r="AQ181" s="92"/>
      <c r="AR181" s="92"/>
      <c r="AS181" s="92"/>
      <c r="AT181" s="92"/>
      <c r="AU181" s="92"/>
      <c r="AV181" s="92"/>
      <c r="AW181" s="92"/>
      <c r="AX181" s="92"/>
      <c r="AY181" s="92"/>
      <c r="AZ181" s="92"/>
      <c r="BA181" s="92"/>
      <c r="BB181" s="92"/>
      <c r="BC181" s="92"/>
      <c r="BD181" s="92"/>
      <c r="BE181" s="92"/>
      <c r="BF181" s="301"/>
    </row>
    <row r="182" spans="1:58" s="26" customFormat="1" ht="15.75" customHeight="1" x14ac:dyDescent="0.3">
      <c r="A182" s="47"/>
      <c r="B182" s="48"/>
      <c r="C182" s="48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  <c r="AA182" s="92"/>
      <c r="AB182" s="92"/>
      <c r="AC182" s="92"/>
      <c r="AD182" s="92"/>
      <c r="AE182" s="92"/>
      <c r="AF182" s="92"/>
      <c r="AG182" s="92"/>
      <c r="AH182" s="92"/>
      <c r="AI182" s="92"/>
      <c r="AJ182" s="92"/>
      <c r="AK182" s="92"/>
      <c r="AL182" s="92"/>
      <c r="AM182" s="92"/>
      <c r="AN182" s="92"/>
      <c r="AO182" s="92"/>
      <c r="AP182" s="92"/>
      <c r="AQ182" s="92"/>
      <c r="AR182" s="92"/>
      <c r="AS182" s="92"/>
      <c r="AT182" s="92"/>
      <c r="AU182" s="92"/>
      <c r="AV182" s="92"/>
      <c r="AW182" s="92"/>
      <c r="AX182" s="92"/>
      <c r="AY182" s="92"/>
      <c r="AZ182" s="92"/>
      <c r="BA182" s="92"/>
      <c r="BB182" s="92"/>
      <c r="BC182" s="92"/>
      <c r="BD182" s="92"/>
      <c r="BE182" s="92"/>
      <c r="BF182" s="301"/>
    </row>
    <row r="183" spans="1:58" s="26" customFormat="1" ht="15.75" customHeight="1" x14ac:dyDescent="0.3">
      <c r="A183" s="47"/>
      <c r="B183" s="48"/>
      <c r="C183" s="48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  <c r="AA183" s="92"/>
      <c r="AB183" s="92"/>
      <c r="AC183" s="92"/>
      <c r="AD183" s="92"/>
      <c r="AE183" s="92"/>
      <c r="AF183" s="92"/>
      <c r="AG183" s="92"/>
      <c r="AH183" s="92"/>
      <c r="AI183" s="92"/>
      <c r="AJ183" s="92"/>
      <c r="AK183" s="92"/>
      <c r="AL183" s="92"/>
      <c r="AM183" s="92"/>
      <c r="AN183" s="92"/>
      <c r="AO183" s="92"/>
      <c r="AP183" s="92"/>
      <c r="AQ183" s="92"/>
      <c r="AR183" s="92"/>
      <c r="AS183" s="92"/>
      <c r="AT183" s="92"/>
      <c r="AU183" s="92"/>
      <c r="AV183" s="92"/>
      <c r="AW183" s="92"/>
      <c r="AX183" s="92"/>
      <c r="AY183" s="92"/>
      <c r="AZ183" s="92"/>
      <c r="BA183" s="92"/>
      <c r="BB183" s="92"/>
      <c r="BC183" s="92"/>
      <c r="BD183" s="92"/>
      <c r="BE183" s="92"/>
      <c r="BF183" s="301"/>
    </row>
    <row r="184" spans="1:58" s="26" customFormat="1" ht="15.75" customHeight="1" x14ac:dyDescent="0.3">
      <c r="A184" s="47"/>
      <c r="B184" s="48"/>
      <c r="C184" s="48"/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92"/>
      <c r="AA184" s="92"/>
      <c r="AB184" s="92"/>
      <c r="AC184" s="92"/>
      <c r="AD184" s="92"/>
      <c r="AE184" s="92"/>
      <c r="AF184" s="92"/>
      <c r="AG184" s="92"/>
      <c r="AH184" s="92"/>
      <c r="AI184" s="92"/>
      <c r="AJ184" s="92"/>
      <c r="AK184" s="92"/>
      <c r="AL184" s="92"/>
      <c r="AM184" s="92"/>
      <c r="AN184" s="92"/>
      <c r="AO184" s="92"/>
      <c r="AP184" s="92"/>
      <c r="AQ184" s="92"/>
      <c r="AR184" s="92"/>
      <c r="AS184" s="92"/>
      <c r="AT184" s="92"/>
      <c r="AU184" s="92"/>
      <c r="AV184" s="92"/>
      <c r="AW184" s="92"/>
      <c r="AX184" s="92"/>
      <c r="AY184" s="92"/>
      <c r="AZ184" s="92"/>
      <c r="BA184" s="92"/>
      <c r="BB184" s="92"/>
      <c r="BC184" s="92"/>
      <c r="BD184" s="92"/>
      <c r="BE184" s="92"/>
      <c r="BF184" s="301"/>
    </row>
    <row r="185" spans="1:58" s="26" customFormat="1" ht="15.75" customHeight="1" x14ac:dyDescent="0.3">
      <c r="A185" s="47"/>
      <c r="B185" s="48"/>
      <c r="C185" s="48"/>
      <c r="D185" s="92"/>
      <c r="E185" s="92"/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  <c r="Z185" s="92"/>
      <c r="AA185" s="92"/>
      <c r="AB185" s="92"/>
      <c r="AC185" s="92"/>
      <c r="AD185" s="92"/>
      <c r="AE185" s="92"/>
      <c r="AF185" s="92"/>
      <c r="AG185" s="92"/>
      <c r="AH185" s="92"/>
      <c r="AI185" s="92"/>
      <c r="AJ185" s="92"/>
      <c r="AK185" s="92"/>
      <c r="AL185" s="92"/>
      <c r="AM185" s="92"/>
      <c r="AN185" s="92"/>
      <c r="AO185" s="92"/>
      <c r="AP185" s="92"/>
      <c r="AQ185" s="92"/>
      <c r="AR185" s="92"/>
      <c r="AS185" s="92"/>
      <c r="AT185" s="92"/>
      <c r="AU185" s="92"/>
      <c r="AV185" s="92"/>
      <c r="AW185" s="92"/>
      <c r="AX185" s="92"/>
      <c r="AY185" s="92"/>
      <c r="AZ185" s="92"/>
      <c r="BA185" s="92"/>
      <c r="BB185" s="92"/>
      <c r="BC185" s="92"/>
      <c r="BD185" s="92"/>
      <c r="BE185" s="92"/>
      <c r="BF185" s="301"/>
    </row>
    <row r="186" spans="1:58" s="26" customFormat="1" ht="15.75" customHeight="1" x14ac:dyDescent="0.3">
      <c r="A186" s="47"/>
      <c r="B186" s="48"/>
      <c r="C186" s="48"/>
      <c r="D186" s="92"/>
      <c r="E186" s="92"/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92"/>
      <c r="AA186" s="92"/>
      <c r="AB186" s="92"/>
      <c r="AC186" s="92"/>
      <c r="AD186" s="92"/>
      <c r="AE186" s="92"/>
      <c r="AF186" s="92"/>
      <c r="AG186" s="92"/>
      <c r="AH186" s="92"/>
      <c r="AI186" s="92"/>
      <c r="AJ186" s="92"/>
      <c r="AK186" s="92"/>
      <c r="AL186" s="92"/>
      <c r="AM186" s="92"/>
      <c r="AN186" s="92"/>
      <c r="AO186" s="92"/>
      <c r="AP186" s="92"/>
      <c r="AQ186" s="92"/>
      <c r="AR186" s="92"/>
      <c r="AS186" s="92"/>
      <c r="AT186" s="92"/>
      <c r="AU186" s="92"/>
      <c r="AV186" s="92"/>
      <c r="AW186" s="92"/>
      <c r="AX186" s="92"/>
      <c r="AY186" s="92"/>
      <c r="AZ186" s="92"/>
      <c r="BA186" s="92"/>
      <c r="BB186" s="92"/>
      <c r="BC186" s="92"/>
      <c r="BD186" s="92"/>
      <c r="BE186" s="92"/>
      <c r="BF186" s="301"/>
    </row>
    <row r="187" spans="1:58" s="26" customFormat="1" ht="15.75" customHeight="1" x14ac:dyDescent="0.3">
      <c r="A187" s="47"/>
      <c r="B187" s="48"/>
      <c r="C187" s="48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  <c r="AA187" s="92"/>
      <c r="AB187" s="92"/>
      <c r="AC187" s="92"/>
      <c r="AD187" s="92"/>
      <c r="AE187" s="92"/>
      <c r="AF187" s="92"/>
      <c r="AG187" s="92"/>
      <c r="AH187" s="92"/>
      <c r="AI187" s="92"/>
      <c r="AJ187" s="92"/>
      <c r="AK187" s="92"/>
      <c r="AL187" s="92"/>
      <c r="AM187" s="92"/>
      <c r="AN187" s="92"/>
      <c r="AO187" s="92"/>
      <c r="AP187" s="92"/>
      <c r="AQ187" s="92"/>
      <c r="AR187" s="92"/>
      <c r="AS187" s="92"/>
      <c r="AT187" s="92"/>
      <c r="AU187" s="92"/>
      <c r="AV187" s="92"/>
      <c r="AW187" s="92"/>
      <c r="AX187" s="92"/>
      <c r="AY187" s="92"/>
      <c r="AZ187" s="92"/>
      <c r="BA187" s="92"/>
      <c r="BB187" s="92"/>
      <c r="BC187" s="92"/>
      <c r="BD187" s="92"/>
      <c r="BE187" s="92"/>
      <c r="BF187" s="301"/>
    </row>
    <row r="188" spans="1:58" s="26" customFormat="1" ht="15.75" customHeight="1" x14ac:dyDescent="0.3">
      <c r="A188" s="47"/>
      <c r="B188" s="48"/>
      <c r="C188" s="48"/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2"/>
      <c r="AE188" s="92"/>
      <c r="AF188" s="92"/>
      <c r="AG188" s="92"/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2"/>
      <c r="AT188" s="92"/>
      <c r="AU188" s="92"/>
      <c r="AV188" s="92"/>
      <c r="AW188" s="92"/>
      <c r="AX188" s="92"/>
      <c r="AY188" s="92"/>
      <c r="AZ188" s="92"/>
      <c r="BA188" s="92"/>
      <c r="BB188" s="92"/>
      <c r="BC188" s="92"/>
      <c r="BD188" s="92"/>
      <c r="BE188" s="92"/>
      <c r="BF188" s="301"/>
    </row>
    <row r="189" spans="1:58" s="26" customFormat="1" ht="15.75" customHeight="1" x14ac:dyDescent="0.3">
      <c r="A189" s="47"/>
      <c r="B189" s="48"/>
      <c r="C189" s="48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  <c r="AC189" s="92"/>
      <c r="AD189" s="92"/>
      <c r="AE189" s="92"/>
      <c r="AF189" s="92"/>
      <c r="AG189" s="92"/>
      <c r="AH189" s="92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2"/>
      <c r="AT189" s="92"/>
      <c r="AU189" s="92"/>
      <c r="AV189" s="92"/>
      <c r="AW189" s="92"/>
      <c r="AX189" s="92"/>
      <c r="AY189" s="92"/>
      <c r="AZ189" s="92"/>
      <c r="BA189" s="92"/>
      <c r="BB189" s="92"/>
      <c r="BC189" s="92"/>
      <c r="BD189" s="92"/>
      <c r="BE189" s="92"/>
      <c r="BF189" s="301"/>
    </row>
    <row r="190" spans="1:58" s="26" customFormat="1" ht="15.75" customHeight="1" x14ac:dyDescent="0.3">
      <c r="A190" s="47"/>
      <c r="B190" s="48"/>
      <c r="C190" s="48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2"/>
      <c r="AT190" s="92"/>
      <c r="AU190" s="92"/>
      <c r="AV190" s="92"/>
      <c r="AW190" s="92"/>
      <c r="AX190" s="92"/>
      <c r="AY190" s="92"/>
      <c r="AZ190" s="92"/>
      <c r="BA190" s="92"/>
      <c r="BB190" s="92"/>
      <c r="BC190" s="92"/>
      <c r="BD190" s="92"/>
      <c r="BE190" s="92"/>
      <c r="BF190" s="301"/>
    </row>
    <row r="191" spans="1:58" s="26" customFormat="1" ht="15.75" customHeight="1" x14ac:dyDescent="0.3">
      <c r="A191" s="47"/>
      <c r="B191" s="48"/>
      <c r="C191" s="48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2"/>
      <c r="AT191" s="92"/>
      <c r="AU191" s="92"/>
      <c r="AV191" s="92"/>
      <c r="AW191" s="92"/>
      <c r="AX191" s="92"/>
      <c r="AY191" s="92"/>
      <c r="AZ191" s="92"/>
      <c r="BA191" s="92"/>
      <c r="BB191" s="92"/>
      <c r="BC191" s="92"/>
      <c r="BD191" s="92"/>
      <c r="BE191" s="92"/>
      <c r="BF191" s="301"/>
    </row>
    <row r="192" spans="1:58" s="26" customFormat="1" ht="15.75" customHeight="1" x14ac:dyDescent="0.3">
      <c r="A192" s="47"/>
      <c r="B192" s="48"/>
      <c r="C192" s="48"/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92"/>
      <c r="AE192" s="92"/>
      <c r="AF192" s="92"/>
      <c r="AG192" s="92"/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2"/>
      <c r="AT192" s="92"/>
      <c r="AU192" s="92"/>
      <c r="AV192" s="92"/>
      <c r="AW192" s="92"/>
      <c r="AX192" s="92"/>
      <c r="AY192" s="92"/>
      <c r="AZ192" s="92"/>
      <c r="BA192" s="92"/>
      <c r="BB192" s="92"/>
      <c r="BC192" s="92"/>
      <c r="BD192" s="92"/>
      <c r="BE192" s="92"/>
      <c r="BF192" s="301"/>
    </row>
    <row r="193" spans="1:58" s="26" customFormat="1" ht="15.75" customHeight="1" x14ac:dyDescent="0.3">
      <c r="A193" s="47"/>
      <c r="B193" s="48"/>
      <c r="C193" s="48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  <c r="AA193" s="92"/>
      <c r="AB193" s="92"/>
      <c r="AC193" s="92"/>
      <c r="AD193" s="92"/>
      <c r="AE193" s="92"/>
      <c r="AF193" s="92"/>
      <c r="AG193" s="92"/>
      <c r="AH193" s="92"/>
      <c r="AI193" s="92"/>
      <c r="AJ193" s="92"/>
      <c r="AK193" s="92"/>
      <c r="AL193" s="92"/>
      <c r="AM193" s="92"/>
      <c r="AN193" s="92"/>
      <c r="AO193" s="92"/>
      <c r="AP193" s="92"/>
      <c r="AQ193" s="92"/>
      <c r="AR193" s="92"/>
      <c r="AS193" s="92"/>
      <c r="AT193" s="92"/>
      <c r="AU193" s="92"/>
      <c r="AV193" s="92"/>
      <c r="AW193" s="92"/>
      <c r="AX193" s="92"/>
      <c r="AY193" s="92"/>
      <c r="AZ193" s="92"/>
      <c r="BA193" s="92"/>
      <c r="BB193" s="92"/>
      <c r="BC193" s="92"/>
      <c r="BD193" s="92"/>
      <c r="BE193" s="92"/>
      <c r="BF193" s="301"/>
    </row>
    <row r="194" spans="1:58" s="26" customFormat="1" ht="15.75" customHeight="1" x14ac:dyDescent="0.3">
      <c r="A194" s="47"/>
      <c r="B194" s="48"/>
      <c r="C194" s="48"/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  <c r="AA194" s="92"/>
      <c r="AB194" s="92"/>
      <c r="AC194" s="92"/>
      <c r="AD194" s="92"/>
      <c r="AE194" s="92"/>
      <c r="AF194" s="92"/>
      <c r="AG194" s="92"/>
      <c r="AH194" s="92"/>
      <c r="AI194" s="92"/>
      <c r="AJ194" s="92"/>
      <c r="AK194" s="92"/>
      <c r="AL194" s="92"/>
      <c r="AM194" s="92"/>
      <c r="AN194" s="92"/>
      <c r="AO194" s="92"/>
      <c r="AP194" s="92"/>
      <c r="AQ194" s="92"/>
      <c r="AR194" s="92"/>
      <c r="AS194" s="92"/>
      <c r="AT194" s="92"/>
      <c r="AU194" s="92"/>
      <c r="AV194" s="92"/>
      <c r="AW194" s="92"/>
      <c r="AX194" s="92"/>
      <c r="AY194" s="92"/>
      <c r="AZ194" s="92"/>
      <c r="BA194" s="92"/>
      <c r="BB194" s="92"/>
      <c r="BC194" s="92"/>
      <c r="BD194" s="92"/>
      <c r="BE194" s="92"/>
      <c r="BF194" s="301"/>
    </row>
    <row r="195" spans="1:58" s="26" customFormat="1" ht="15.75" customHeight="1" x14ac:dyDescent="0.3">
      <c r="A195" s="47"/>
      <c r="B195" s="48"/>
      <c r="C195" s="48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  <c r="AA195" s="92"/>
      <c r="AB195" s="92"/>
      <c r="AC195" s="92"/>
      <c r="AD195" s="92"/>
      <c r="AE195" s="92"/>
      <c r="AF195" s="92"/>
      <c r="AG195" s="92"/>
      <c r="AH195" s="92"/>
      <c r="AI195" s="92"/>
      <c r="AJ195" s="92"/>
      <c r="AK195" s="92"/>
      <c r="AL195" s="92"/>
      <c r="AM195" s="92"/>
      <c r="AN195" s="92"/>
      <c r="AO195" s="92"/>
      <c r="AP195" s="92"/>
      <c r="AQ195" s="92"/>
      <c r="AR195" s="92"/>
      <c r="AS195" s="92"/>
      <c r="AT195" s="92"/>
      <c r="AU195" s="92"/>
      <c r="AV195" s="92"/>
      <c r="AW195" s="92"/>
      <c r="AX195" s="92"/>
      <c r="AY195" s="92"/>
      <c r="AZ195" s="92"/>
      <c r="BA195" s="92"/>
      <c r="BB195" s="92"/>
      <c r="BC195" s="92"/>
      <c r="BD195" s="92"/>
      <c r="BE195" s="92"/>
      <c r="BF195" s="301"/>
    </row>
    <row r="196" spans="1:58" s="26" customFormat="1" ht="15.75" customHeight="1" x14ac:dyDescent="0.3">
      <c r="A196" s="47"/>
      <c r="B196" s="48"/>
      <c r="C196" s="48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  <c r="AA196" s="92"/>
      <c r="AB196" s="92"/>
      <c r="AC196" s="92"/>
      <c r="AD196" s="92"/>
      <c r="AE196" s="92"/>
      <c r="AF196" s="92"/>
      <c r="AG196" s="92"/>
      <c r="AH196" s="92"/>
      <c r="AI196" s="92"/>
      <c r="AJ196" s="92"/>
      <c r="AK196" s="92"/>
      <c r="AL196" s="92"/>
      <c r="AM196" s="92"/>
      <c r="AN196" s="92"/>
      <c r="AO196" s="92"/>
      <c r="AP196" s="92"/>
      <c r="AQ196" s="92"/>
      <c r="AR196" s="92"/>
      <c r="AS196" s="92"/>
      <c r="AT196" s="92"/>
      <c r="AU196" s="92"/>
      <c r="AV196" s="92"/>
      <c r="AW196" s="92"/>
      <c r="AX196" s="92"/>
      <c r="AY196" s="92"/>
      <c r="AZ196" s="92"/>
      <c r="BA196" s="92"/>
      <c r="BB196" s="92"/>
      <c r="BC196" s="92"/>
      <c r="BD196" s="92"/>
      <c r="BE196" s="92"/>
      <c r="BF196" s="301"/>
    </row>
    <row r="197" spans="1:58" s="26" customFormat="1" ht="15.75" customHeight="1" x14ac:dyDescent="0.3">
      <c r="A197" s="47"/>
      <c r="B197" s="48"/>
      <c r="C197" s="48"/>
      <c r="D197" s="92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  <c r="AA197" s="92"/>
      <c r="AB197" s="92"/>
      <c r="AC197" s="92"/>
      <c r="AD197" s="92"/>
      <c r="AE197" s="92"/>
      <c r="AF197" s="92"/>
      <c r="AG197" s="92"/>
      <c r="AH197" s="92"/>
      <c r="AI197" s="92"/>
      <c r="AJ197" s="92"/>
      <c r="AK197" s="92"/>
      <c r="AL197" s="92"/>
      <c r="AM197" s="92"/>
      <c r="AN197" s="92"/>
      <c r="AO197" s="92"/>
      <c r="AP197" s="92"/>
      <c r="AQ197" s="92"/>
      <c r="AR197" s="92"/>
      <c r="AS197" s="92"/>
      <c r="AT197" s="92"/>
      <c r="AU197" s="92"/>
      <c r="AV197" s="92"/>
      <c r="AW197" s="92"/>
      <c r="AX197" s="92"/>
      <c r="AY197" s="92"/>
      <c r="AZ197" s="92"/>
      <c r="BA197" s="92"/>
      <c r="BB197" s="92"/>
      <c r="BC197" s="92"/>
      <c r="BD197" s="92"/>
      <c r="BE197" s="92"/>
      <c r="BF197" s="301"/>
    </row>
    <row r="198" spans="1:58" s="26" customFormat="1" ht="15.75" customHeight="1" x14ac:dyDescent="0.3">
      <c r="A198" s="47"/>
      <c r="B198" s="48"/>
      <c r="C198" s="48"/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  <c r="AA198" s="92"/>
      <c r="AB198" s="92"/>
      <c r="AC198" s="92"/>
      <c r="AD198" s="92"/>
      <c r="AE198" s="92"/>
      <c r="AF198" s="92"/>
      <c r="AG198" s="92"/>
      <c r="AH198" s="92"/>
      <c r="AI198" s="92"/>
      <c r="AJ198" s="92"/>
      <c r="AK198" s="92"/>
      <c r="AL198" s="92"/>
      <c r="AM198" s="92"/>
      <c r="AN198" s="92"/>
      <c r="AO198" s="92"/>
      <c r="AP198" s="92"/>
      <c r="AQ198" s="92"/>
      <c r="AR198" s="92"/>
      <c r="AS198" s="92"/>
      <c r="AT198" s="92"/>
      <c r="AU198" s="92"/>
      <c r="AV198" s="92"/>
      <c r="AW198" s="92"/>
      <c r="AX198" s="92"/>
      <c r="AY198" s="92"/>
      <c r="AZ198" s="92"/>
      <c r="BA198" s="92"/>
      <c r="BB198" s="92"/>
      <c r="BC198" s="92"/>
      <c r="BD198" s="92"/>
      <c r="BE198" s="92"/>
      <c r="BF198" s="301"/>
    </row>
    <row r="199" spans="1:58" s="26" customFormat="1" ht="15.75" customHeight="1" x14ac:dyDescent="0.3">
      <c r="A199" s="47"/>
      <c r="B199" s="48"/>
      <c r="C199" s="48"/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92"/>
      <c r="AA199" s="92"/>
      <c r="AB199" s="92"/>
      <c r="AC199" s="92"/>
      <c r="AD199" s="92"/>
      <c r="AE199" s="92"/>
      <c r="AF199" s="92"/>
      <c r="AG199" s="92"/>
      <c r="AH199" s="92"/>
      <c r="AI199" s="92"/>
      <c r="AJ199" s="92"/>
      <c r="AK199" s="92"/>
      <c r="AL199" s="92"/>
      <c r="AM199" s="92"/>
      <c r="AN199" s="92"/>
      <c r="AO199" s="92"/>
      <c r="AP199" s="92"/>
      <c r="AQ199" s="92"/>
      <c r="AR199" s="92"/>
      <c r="AS199" s="92"/>
      <c r="AT199" s="92"/>
      <c r="AU199" s="92"/>
      <c r="AV199" s="92"/>
      <c r="AW199" s="92"/>
      <c r="AX199" s="92"/>
      <c r="AY199" s="92"/>
      <c r="AZ199" s="92"/>
      <c r="BA199" s="92"/>
      <c r="BB199" s="92"/>
      <c r="BC199" s="92"/>
      <c r="BD199" s="92"/>
      <c r="BE199" s="92"/>
      <c r="BF199" s="301"/>
    </row>
    <row r="200" spans="1:58" s="26" customFormat="1" ht="15.75" customHeight="1" x14ac:dyDescent="0.3">
      <c r="A200" s="47"/>
      <c r="B200" s="48"/>
      <c r="C200" s="48"/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92"/>
      <c r="Y200" s="92"/>
      <c r="Z200" s="92"/>
      <c r="AA200" s="92"/>
      <c r="AB200" s="92"/>
      <c r="AC200" s="92"/>
      <c r="AD200" s="92"/>
      <c r="AE200" s="92"/>
      <c r="AF200" s="92"/>
      <c r="AG200" s="92"/>
      <c r="AH200" s="92"/>
      <c r="AI200" s="92"/>
      <c r="AJ200" s="92"/>
      <c r="AK200" s="92"/>
      <c r="AL200" s="92"/>
      <c r="AM200" s="92"/>
      <c r="AN200" s="92"/>
      <c r="AO200" s="92"/>
      <c r="AP200" s="92"/>
      <c r="AQ200" s="92"/>
      <c r="AR200" s="92"/>
      <c r="AS200" s="92"/>
      <c r="AT200" s="92"/>
      <c r="AU200" s="92"/>
      <c r="AV200" s="92"/>
      <c r="AW200" s="92"/>
      <c r="AX200" s="92"/>
      <c r="AY200" s="92"/>
      <c r="AZ200" s="92"/>
      <c r="BA200" s="92"/>
      <c r="BB200" s="92"/>
      <c r="BC200" s="92"/>
      <c r="BD200" s="92"/>
      <c r="BE200" s="92"/>
      <c r="BF200" s="301"/>
    </row>
    <row r="201" spans="1:58" s="26" customFormat="1" ht="15.75" customHeight="1" x14ac:dyDescent="0.3">
      <c r="A201" s="47"/>
      <c r="B201" s="48"/>
      <c r="C201" s="48"/>
      <c r="D201" s="92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2"/>
      <c r="X201" s="92"/>
      <c r="Y201" s="92"/>
      <c r="Z201" s="92"/>
      <c r="AA201" s="92"/>
      <c r="AB201" s="92"/>
      <c r="AC201" s="92"/>
      <c r="AD201" s="92"/>
      <c r="AE201" s="92"/>
      <c r="AF201" s="92"/>
      <c r="AG201" s="92"/>
      <c r="AH201" s="92"/>
      <c r="AI201" s="92"/>
      <c r="AJ201" s="92"/>
      <c r="AK201" s="92"/>
      <c r="AL201" s="92"/>
      <c r="AM201" s="92"/>
      <c r="AN201" s="92"/>
      <c r="AO201" s="92"/>
      <c r="AP201" s="92"/>
      <c r="AQ201" s="92"/>
      <c r="AR201" s="92"/>
      <c r="AS201" s="92"/>
      <c r="AT201" s="92"/>
      <c r="AU201" s="92"/>
      <c r="AV201" s="92"/>
      <c r="AW201" s="92"/>
      <c r="AX201" s="92"/>
      <c r="AY201" s="92"/>
      <c r="AZ201" s="92"/>
      <c r="BA201" s="92"/>
      <c r="BB201" s="92"/>
      <c r="BC201" s="92"/>
      <c r="BD201" s="92"/>
      <c r="BE201" s="92"/>
      <c r="BF201" s="301"/>
    </row>
    <row r="202" spans="1:58" s="26" customFormat="1" ht="15.75" customHeight="1" x14ac:dyDescent="0.3">
      <c r="A202" s="47"/>
      <c r="B202" s="48"/>
      <c r="C202" s="48"/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  <c r="AA202" s="92"/>
      <c r="AB202" s="92"/>
      <c r="AC202" s="92"/>
      <c r="AD202" s="92"/>
      <c r="AE202" s="92"/>
      <c r="AF202" s="92"/>
      <c r="AG202" s="92"/>
      <c r="AH202" s="92"/>
      <c r="AI202" s="92"/>
      <c r="AJ202" s="92"/>
      <c r="AK202" s="92"/>
      <c r="AL202" s="92"/>
      <c r="AM202" s="92"/>
      <c r="AN202" s="92"/>
      <c r="AO202" s="92"/>
      <c r="AP202" s="92"/>
      <c r="AQ202" s="92"/>
      <c r="AR202" s="92"/>
      <c r="AS202" s="92"/>
      <c r="AT202" s="92"/>
      <c r="AU202" s="92"/>
      <c r="AV202" s="92"/>
      <c r="AW202" s="92"/>
      <c r="AX202" s="92"/>
      <c r="AY202" s="92"/>
      <c r="AZ202" s="92"/>
      <c r="BA202" s="92"/>
      <c r="BB202" s="92"/>
      <c r="BC202" s="92"/>
      <c r="BD202" s="92"/>
      <c r="BE202" s="92"/>
      <c r="BF202" s="301"/>
    </row>
    <row r="203" spans="1:58" s="26" customFormat="1" ht="15.75" customHeight="1" x14ac:dyDescent="0.3">
      <c r="A203" s="47"/>
      <c r="B203" s="48"/>
      <c r="C203" s="48"/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  <c r="AA203" s="92"/>
      <c r="AB203" s="92"/>
      <c r="AC203" s="92"/>
      <c r="AD203" s="92"/>
      <c r="AE203" s="92"/>
      <c r="AF203" s="92"/>
      <c r="AG203" s="92"/>
      <c r="AH203" s="92"/>
      <c r="AI203" s="92"/>
      <c r="AJ203" s="92"/>
      <c r="AK203" s="92"/>
      <c r="AL203" s="92"/>
      <c r="AM203" s="92"/>
      <c r="AN203" s="92"/>
      <c r="AO203" s="92"/>
      <c r="AP203" s="92"/>
      <c r="AQ203" s="92"/>
      <c r="AR203" s="92"/>
      <c r="AS203" s="92"/>
      <c r="AT203" s="92"/>
      <c r="AU203" s="92"/>
      <c r="AV203" s="92"/>
      <c r="AW203" s="92"/>
      <c r="AX203" s="92"/>
      <c r="AY203" s="92"/>
      <c r="AZ203" s="92"/>
      <c r="BA203" s="92"/>
      <c r="BB203" s="92"/>
      <c r="BC203" s="92"/>
      <c r="BD203" s="92"/>
      <c r="BE203" s="92"/>
      <c r="BF203" s="301"/>
    </row>
    <row r="204" spans="1:58" s="26" customFormat="1" ht="15.75" customHeight="1" x14ac:dyDescent="0.3">
      <c r="A204" s="47"/>
      <c r="B204" s="48"/>
      <c r="C204" s="48"/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  <c r="AB204" s="92"/>
      <c r="AC204" s="92"/>
      <c r="AD204" s="92"/>
      <c r="AE204" s="92"/>
      <c r="AF204" s="92"/>
      <c r="AG204" s="92"/>
      <c r="AH204" s="92"/>
      <c r="AI204" s="92"/>
      <c r="AJ204" s="92"/>
      <c r="AK204" s="92"/>
      <c r="AL204" s="92"/>
      <c r="AM204" s="92"/>
      <c r="AN204" s="92"/>
      <c r="AO204" s="92"/>
      <c r="AP204" s="92"/>
      <c r="AQ204" s="92"/>
      <c r="AR204" s="92"/>
      <c r="AS204" s="92"/>
      <c r="AT204" s="92"/>
      <c r="AU204" s="92"/>
      <c r="AV204" s="92"/>
      <c r="AW204" s="92"/>
      <c r="AX204" s="92"/>
      <c r="AY204" s="92"/>
      <c r="AZ204" s="92"/>
      <c r="BA204" s="92"/>
      <c r="BB204" s="92"/>
      <c r="BC204" s="92"/>
      <c r="BD204" s="92"/>
      <c r="BE204" s="92"/>
      <c r="BF204" s="301"/>
    </row>
    <row r="205" spans="1:58" s="26" customFormat="1" ht="15.75" customHeight="1" x14ac:dyDescent="0.3">
      <c r="A205" s="47"/>
      <c r="B205" s="48"/>
      <c r="C205" s="48"/>
      <c r="D205" s="92"/>
      <c r="E205" s="92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  <c r="AA205" s="92"/>
      <c r="AB205" s="92"/>
      <c r="AC205" s="92"/>
      <c r="AD205" s="92"/>
      <c r="AE205" s="92"/>
      <c r="AF205" s="92"/>
      <c r="AG205" s="92"/>
      <c r="AH205" s="92"/>
      <c r="AI205" s="92"/>
      <c r="AJ205" s="92"/>
      <c r="AK205" s="92"/>
      <c r="AL205" s="92"/>
      <c r="AM205" s="92"/>
      <c r="AN205" s="92"/>
      <c r="AO205" s="92"/>
      <c r="AP205" s="92"/>
      <c r="AQ205" s="92"/>
      <c r="AR205" s="92"/>
      <c r="AS205" s="92"/>
      <c r="AT205" s="92"/>
      <c r="AU205" s="92"/>
      <c r="AV205" s="92"/>
      <c r="AW205" s="92"/>
      <c r="AX205" s="92"/>
      <c r="AY205" s="92"/>
      <c r="AZ205" s="92"/>
      <c r="BA205" s="92"/>
      <c r="BB205" s="92"/>
      <c r="BC205" s="92"/>
      <c r="BD205" s="92"/>
      <c r="BE205" s="92"/>
      <c r="BF205" s="301"/>
    </row>
    <row r="206" spans="1:58" s="26" customFormat="1" ht="15.75" customHeight="1" x14ac:dyDescent="0.3">
      <c r="A206" s="47"/>
      <c r="B206" s="48"/>
      <c r="C206" s="48"/>
      <c r="D206" s="92"/>
      <c r="E206" s="92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  <c r="AA206" s="92"/>
      <c r="AB206" s="92"/>
      <c r="AC206" s="92"/>
      <c r="AD206" s="92"/>
      <c r="AE206" s="92"/>
      <c r="AF206" s="92"/>
      <c r="AG206" s="92"/>
      <c r="AH206" s="92"/>
      <c r="AI206" s="92"/>
      <c r="AJ206" s="92"/>
      <c r="AK206" s="92"/>
      <c r="AL206" s="92"/>
      <c r="AM206" s="92"/>
      <c r="AN206" s="92"/>
      <c r="AO206" s="92"/>
      <c r="AP206" s="92"/>
      <c r="AQ206" s="92"/>
      <c r="AR206" s="92"/>
      <c r="AS206" s="92"/>
      <c r="AT206" s="92"/>
      <c r="AU206" s="92"/>
      <c r="AV206" s="92"/>
      <c r="AW206" s="92"/>
      <c r="AX206" s="92"/>
      <c r="AY206" s="92"/>
      <c r="AZ206" s="92"/>
      <c r="BA206" s="92"/>
      <c r="BB206" s="92"/>
      <c r="BC206" s="92"/>
      <c r="BD206" s="92"/>
      <c r="BE206" s="92"/>
      <c r="BF206" s="301"/>
    </row>
    <row r="207" spans="1:58" s="26" customFormat="1" ht="15.75" customHeight="1" x14ac:dyDescent="0.3">
      <c r="A207" s="47"/>
      <c r="B207" s="94"/>
      <c r="C207" s="94"/>
      <c r="D207" s="92"/>
      <c r="E207" s="92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2"/>
      <c r="X207" s="92"/>
      <c r="Y207" s="92"/>
      <c r="Z207" s="92"/>
      <c r="AA207" s="92"/>
      <c r="AB207" s="92"/>
      <c r="AC207" s="92"/>
      <c r="AD207" s="92"/>
      <c r="AE207" s="92"/>
      <c r="AF207" s="92"/>
      <c r="AG207" s="92"/>
      <c r="AH207" s="92"/>
      <c r="AI207" s="92"/>
      <c r="AJ207" s="92"/>
      <c r="AK207" s="92"/>
      <c r="AL207" s="92"/>
      <c r="AM207" s="92"/>
      <c r="AN207" s="92"/>
      <c r="AO207" s="92"/>
      <c r="AP207" s="92"/>
      <c r="AQ207" s="92"/>
      <c r="AR207" s="92"/>
      <c r="AS207" s="92"/>
      <c r="AT207" s="92"/>
      <c r="AU207" s="92"/>
      <c r="AV207" s="92"/>
      <c r="AW207" s="92"/>
      <c r="AX207" s="92"/>
      <c r="AY207" s="92"/>
      <c r="AZ207" s="92"/>
      <c r="BA207" s="92"/>
      <c r="BB207" s="92"/>
      <c r="BC207" s="92"/>
      <c r="BD207" s="92"/>
      <c r="BE207" s="92"/>
      <c r="BF207" s="301"/>
    </row>
    <row r="208" spans="1:58" s="26" customFormat="1" ht="15.75" customHeight="1" x14ac:dyDescent="0.3">
      <c r="A208" s="47"/>
      <c r="B208" s="94"/>
      <c r="C208" s="94"/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  <c r="Z208" s="92"/>
      <c r="AA208" s="92"/>
      <c r="AB208" s="92"/>
      <c r="AC208" s="92"/>
      <c r="AD208" s="92"/>
      <c r="AE208" s="92"/>
      <c r="AF208" s="92"/>
      <c r="AG208" s="92"/>
      <c r="AH208" s="92"/>
      <c r="AI208" s="92"/>
      <c r="AJ208" s="92"/>
      <c r="AK208" s="92"/>
      <c r="AL208" s="92"/>
      <c r="AM208" s="92"/>
      <c r="AN208" s="92"/>
      <c r="AO208" s="92"/>
      <c r="AP208" s="92"/>
      <c r="AQ208" s="92"/>
      <c r="AR208" s="92"/>
      <c r="AS208" s="92"/>
      <c r="AT208" s="92"/>
      <c r="AU208" s="92"/>
      <c r="AV208" s="92"/>
      <c r="AW208" s="92"/>
      <c r="AX208" s="92"/>
      <c r="AY208" s="92"/>
      <c r="AZ208" s="92"/>
      <c r="BA208" s="92"/>
      <c r="BB208" s="92"/>
      <c r="BC208" s="92"/>
      <c r="BD208" s="92"/>
      <c r="BE208" s="92"/>
      <c r="BF208" s="301"/>
    </row>
    <row r="209" spans="1:58" s="26" customFormat="1" ht="15.75" customHeight="1" x14ac:dyDescent="0.3">
      <c r="A209" s="47"/>
      <c r="B209" s="94"/>
      <c r="C209" s="94"/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2"/>
      <c r="X209" s="92"/>
      <c r="Y209" s="92"/>
      <c r="Z209" s="92"/>
      <c r="AA209" s="92"/>
      <c r="AB209" s="92"/>
      <c r="AC209" s="92"/>
      <c r="AD209" s="92"/>
      <c r="AE209" s="92"/>
      <c r="AF209" s="92"/>
      <c r="AG209" s="92"/>
      <c r="AH209" s="92"/>
      <c r="AI209" s="92"/>
      <c r="AJ209" s="92"/>
      <c r="AK209" s="92"/>
      <c r="AL209" s="92"/>
      <c r="AM209" s="92"/>
      <c r="AN209" s="92"/>
      <c r="AO209" s="92"/>
      <c r="AP209" s="92"/>
      <c r="AQ209" s="92"/>
      <c r="AR209" s="92"/>
      <c r="AS209" s="92"/>
      <c r="AT209" s="92"/>
      <c r="AU209" s="92"/>
      <c r="AV209" s="92"/>
      <c r="AW209" s="92"/>
      <c r="AX209" s="92"/>
      <c r="AY209" s="92"/>
      <c r="AZ209" s="92"/>
      <c r="BA209" s="92"/>
      <c r="BB209" s="92"/>
      <c r="BC209" s="92"/>
      <c r="BD209" s="92"/>
      <c r="BE209" s="92"/>
      <c r="BF209" s="301"/>
    </row>
    <row r="210" spans="1:58" s="26" customFormat="1" ht="15.75" customHeight="1" x14ac:dyDescent="0.3">
      <c r="A210" s="47"/>
      <c r="B210" s="94"/>
      <c r="C210" s="94"/>
      <c r="D210" s="92"/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2"/>
      <c r="X210" s="92"/>
      <c r="Y210" s="92"/>
      <c r="Z210" s="92"/>
      <c r="AA210" s="92"/>
      <c r="AB210" s="92"/>
      <c r="AC210" s="92"/>
      <c r="AD210" s="92"/>
      <c r="AE210" s="92"/>
      <c r="AF210" s="92"/>
      <c r="AG210" s="92"/>
      <c r="AH210" s="92"/>
      <c r="AI210" s="92"/>
      <c r="AJ210" s="92"/>
      <c r="AK210" s="92"/>
      <c r="AL210" s="92"/>
      <c r="AM210" s="92"/>
      <c r="AN210" s="92"/>
      <c r="AO210" s="92"/>
      <c r="AP210" s="92"/>
      <c r="AQ210" s="92"/>
      <c r="AR210" s="92"/>
      <c r="AS210" s="92"/>
      <c r="AT210" s="92"/>
      <c r="AU210" s="92"/>
      <c r="AV210" s="92"/>
      <c r="AW210" s="92"/>
      <c r="AX210" s="92"/>
      <c r="AY210" s="92"/>
      <c r="AZ210" s="92"/>
      <c r="BA210" s="92"/>
      <c r="BB210" s="92"/>
      <c r="BC210" s="92"/>
      <c r="BD210" s="92"/>
      <c r="BE210" s="92"/>
      <c r="BF210" s="301"/>
    </row>
    <row r="211" spans="1:58" s="26" customFormat="1" ht="15.75" customHeight="1" x14ac:dyDescent="0.3">
      <c r="A211" s="47"/>
      <c r="B211" s="94"/>
      <c r="C211" s="94"/>
      <c r="D211" s="92"/>
      <c r="E211" s="92"/>
      <c r="F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2"/>
      <c r="X211" s="92"/>
      <c r="Y211" s="92"/>
      <c r="Z211" s="92"/>
      <c r="AA211" s="92"/>
      <c r="AB211" s="92"/>
      <c r="AC211" s="92"/>
      <c r="AD211" s="92"/>
      <c r="AE211" s="92"/>
      <c r="AF211" s="92"/>
      <c r="AG211" s="92"/>
      <c r="AH211" s="92"/>
      <c r="AI211" s="92"/>
      <c r="AJ211" s="92"/>
      <c r="AK211" s="92"/>
      <c r="AL211" s="92"/>
      <c r="AM211" s="92"/>
      <c r="AN211" s="92"/>
      <c r="AO211" s="92"/>
      <c r="AP211" s="92"/>
      <c r="AQ211" s="92"/>
      <c r="AR211" s="92"/>
      <c r="AS211" s="92"/>
      <c r="AT211" s="92"/>
      <c r="AU211" s="92"/>
      <c r="AV211" s="92"/>
      <c r="AW211" s="92"/>
      <c r="AX211" s="92"/>
      <c r="AY211" s="92"/>
      <c r="AZ211" s="92"/>
      <c r="BA211" s="92"/>
      <c r="BB211" s="92"/>
      <c r="BC211" s="92"/>
      <c r="BD211" s="92"/>
      <c r="BE211" s="92"/>
      <c r="BF211" s="301"/>
    </row>
    <row r="212" spans="1:58" s="26" customFormat="1" ht="15.75" customHeight="1" x14ac:dyDescent="0.3">
      <c r="A212" s="47"/>
      <c r="B212" s="94"/>
      <c r="C212" s="94"/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2"/>
      <c r="X212" s="92"/>
      <c r="Y212" s="92"/>
      <c r="Z212" s="92"/>
      <c r="AA212" s="92"/>
      <c r="AB212" s="92"/>
      <c r="AC212" s="92"/>
      <c r="AD212" s="92"/>
      <c r="AE212" s="92"/>
      <c r="AF212" s="92"/>
      <c r="AG212" s="92"/>
      <c r="AH212" s="92"/>
      <c r="AI212" s="92"/>
      <c r="AJ212" s="92"/>
      <c r="AK212" s="92"/>
      <c r="AL212" s="92"/>
      <c r="AM212" s="92"/>
      <c r="AN212" s="92"/>
      <c r="AO212" s="92"/>
      <c r="AP212" s="92"/>
      <c r="AQ212" s="92"/>
      <c r="AR212" s="92"/>
      <c r="AS212" s="92"/>
      <c r="AT212" s="92"/>
      <c r="AU212" s="92"/>
      <c r="AV212" s="92"/>
      <c r="AW212" s="92"/>
      <c r="AX212" s="92"/>
      <c r="AY212" s="92"/>
      <c r="AZ212" s="92"/>
      <c r="BA212" s="92"/>
      <c r="BB212" s="92"/>
      <c r="BC212" s="92"/>
      <c r="BD212" s="92"/>
      <c r="BE212" s="92"/>
      <c r="BF212" s="301"/>
    </row>
    <row r="213" spans="1:58" s="26" customFormat="1" ht="15.75" customHeight="1" x14ac:dyDescent="0.3">
      <c r="A213" s="47"/>
      <c r="B213" s="94"/>
      <c r="C213" s="94"/>
      <c r="D213" s="92"/>
      <c r="E213" s="92"/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2"/>
      <c r="X213" s="92"/>
      <c r="Y213" s="92"/>
      <c r="Z213" s="92"/>
      <c r="AA213" s="92"/>
      <c r="AB213" s="92"/>
      <c r="AC213" s="92"/>
      <c r="AD213" s="92"/>
      <c r="AE213" s="92"/>
      <c r="AF213" s="92"/>
      <c r="AG213" s="92"/>
      <c r="AH213" s="92"/>
      <c r="AI213" s="92"/>
      <c r="AJ213" s="92"/>
      <c r="AK213" s="92"/>
      <c r="AL213" s="92"/>
      <c r="AM213" s="92"/>
      <c r="AN213" s="92"/>
      <c r="AO213" s="92"/>
      <c r="AP213" s="92"/>
      <c r="AQ213" s="92"/>
      <c r="AR213" s="92"/>
      <c r="AS213" s="92"/>
      <c r="AT213" s="92"/>
      <c r="AU213" s="92"/>
      <c r="AV213" s="92"/>
      <c r="AW213" s="92"/>
      <c r="AX213" s="92"/>
      <c r="AY213" s="92"/>
      <c r="AZ213" s="92"/>
      <c r="BA213" s="92"/>
      <c r="BB213" s="92"/>
      <c r="BC213" s="92"/>
      <c r="BD213" s="92"/>
      <c r="BE213" s="92"/>
      <c r="BF213" s="301"/>
    </row>
    <row r="214" spans="1:58" s="26" customFormat="1" ht="15.75" customHeight="1" x14ac:dyDescent="0.3">
      <c r="A214" s="47"/>
      <c r="B214" s="94"/>
      <c r="C214" s="94"/>
      <c r="D214" s="92"/>
      <c r="E214" s="92"/>
      <c r="F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2"/>
      <c r="X214" s="92"/>
      <c r="Y214" s="92"/>
      <c r="Z214" s="92"/>
      <c r="AA214" s="92"/>
      <c r="AB214" s="92"/>
      <c r="AC214" s="92"/>
      <c r="AD214" s="92"/>
      <c r="AE214" s="92"/>
      <c r="AF214" s="92"/>
      <c r="AG214" s="92"/>
      <c r="AH214" s="92"/>
      <c r="AI214" s="92"/>
      <c r="AJ214" s="92"/>
      <c r="AK214" s="92"/>
      <c r="AL214" s="92"/>
      <c r="AM214" s="92"/>
      <c r="AN214" s="92"/>
      <c r="AO214" s="92"/>
      <c r="AP214" s="92"/>
      <c r="AQ214" s="92"/>
      <c r="AR214" s="92"/>
      <c r="AS214" s="92"/>
      <c r="AT214" s="92"/>
      <c r="AU214" s="92"/>
      <c r="AV214" s="92"/>
      <c r="AW214" s="92"/>
      <c r="AX214" s="92"/>
      <c r="AY214" s="92"/>
      <c r="AZ214" s="92"/>
      <c r="BA214" s="92"/>
      <c r="BB214" s="92"/>
      <c r="BC214" s="92"/>
      <c r="BD214" s="92"/>
      <c r="BE214" s="92"/>
      <c r="BF214" s="301"/>
    </row>
    <row r="215" spans="1:58" ht="15.75" customHeight="1" x14ac:dyDescent="0.3">
      <c r="A215" s="47"/>
      <c r="B215" s="94"/>
      <c r="C215" s="94"/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2"/>
      <c r="X215" s="92"/>
      <c r="Y215" s="92"/>
      <c r="Z215" s="92"/>
      <c r="AA215" s="92"/>
      <c r="AB215" s="92"/>
      <c r="AC215" s="92"/>
      <c r="AD215" s="92"/>
      <c r="AE215" s="92"/>
      <c r="AF215" s="92"/>
      <c r="AG215" s="92"/>
      <c r="AH215" s="92"/>
      <c r="AI215" s="92"/>
      <c r="AJ215" s="92"/>
      <c r="AK215" s="92"/>
      <c r="AL215" s="92"/>
      <c r="AM215" s="92"/>
      <c r="AN215" s="92"/>
      <c r="AO215" s="92"/>
      <c r="AP215" s="92"/>
      <c r="AQ215" s="92"/>
      <c r="AR215" s="92"/>
      <c r="AS215" s="92"/>
      <c r="AT215" s="92"/>
      <c r="AU215" s="92"/>
      <c r="AV215" s="92"/>
      <c r="AW215" s="92"/>
      <c r="AX215" s="92"/>
      <c r="AY215" s="92"/>
      <c r="AZ215" s="92"/>
      <c r="BA215" s="92"/>
      <c r="BB215" s="92"/>
      <c r="BC215" s="92"/>
      <c r="BD215" s="92"/>
      <c r="BE215" s="92"/>
    </row>
    <row r="216" spans="1:58" ht="15.75" customHeight="1" x14ac:dyDescent="0.3">
      <c r="A216" s="49"/>
      <c r="B216" s="95"/>
      <c r="C216" s="95"/>
    </row>
    <row r="217" spans="1:58" ht="15.75" customHeight="1" x14ac:dyDescent="0.3">
      <c r="A217" s="49"/>
      <c r="B217" s="95"/>
      <c r="C217" s="95"/>
    </row>
    <row r="218" spans="1:58" ht="15.75" customHeight="1" x14ac:dyDescent="0.3">
      <c r="A218" s="49"/>
      <c r="B218" s="95"/>
      <c r="C218" s="95"/>
    </row>
    <row r="219" spans="1:58" ht="15.75" customHeight="1" x14ac:dyDescent="0.3">
      <c r="A219" s="49"/>
      <c r="B219" s="95"/>
      <c r="C219" s="95"/>
    </row>
    <row r="220" spans="1:58" ht="15.75" customHeight="1" x14ac:dyDescent="0.3">
      <c r="A220" s="49"/>
      <c r="B220" s="95"/>
      <c r="C220" s="95"/>
    </row>
    <row r="221" spans="1:58" ht="15.75" customHeight="1" x14ac:dyDescent="0.3">
      <c r="A221" s="49"/>
      <c r="B221" s="95"/>
      <c r="C221" s="95"/>
    </row>
    <row r="222" spans="1:58" ht="15.75" customHeight="1" x14ac:dyDescent="0.3">
      <c r="A222" s="49"/>
      <c r="B222" s="95"/>
      <c r="C222" s="95"/>
    </row>
    <row r="223" spans="1:58" ht="15.75" customHeight="1" x14ac:dyDescent="0.3">
      <c r="A223" s="49"/>
      <c r="B223" s="95"/>
      <c r="C223" s="95"/>
    </row>
    <row r="224" spans="1:58" ht="15.75" customHeight="1" x14ac:dyDescent="0.3">
      <c r="A224" s="49"/>
      <c r="B224" s="95"/>
      <c r="C224" s="95"/>
    </row>
    <row r="225" spans="1:3" ht="15.75" customHeight="1" x14ac:dyDescent="0.3">
      <c r="A225" s="49"/>
      <c r="B225" s="95"/>
      <c r="C225" s="95"/>
    </row>
    <row r="226" spans="1:3" ht="15.75" customHeight="1" x14ac:dyDescent="0.3">
      <c r="A226" s="49"/>
      <c r="B226" s="95"/>
      <c r="C226" s="95"/>
    </row>
    <row r="227" spans="1:3" ht="15.75" customHeight="1" x14ac:dyDescent="0.3">
      <c r="A227" s="49"/>
      <c r="B227" s="95"/>
      <c r="C227" s="95"/>
    </row>
    <row r="228" spans="1:3" ht="15.75" customHeight="1" x14ac:dyDescent="0.3">
      <c r="A228" s="49"/>
      <c r="B228" s="95"/>
      <c r="C228" s="95"/>
    </row>
    <row r="229" spans="1:3" ht="15.75" customHeight="1" x14ac:dyDescent="0.3">
      <c r="A229" s="49"/>
      <c r="B229" s="95"/>
      <c r="C229" s="95"/>
    </row>
    <row r="230" spans="1:3" ht="15.75" customHeight="1" x14ac:dyDescent="0.3">
      <c r="A230" s="49"/>
      <c r="B230" s="95"/>
      <c r="C230" s="95"/>
    </row>
    <row r="231" spans="1:3" ht="15.75" customHeight="1" x14ac:dyDescent="0.3">
      <c r="A231" s="49"/>
      <c r="B231" s="95"/>
      <c r="C231" s="95"/>
    </row>
    <row r="232" spans="1:3" ht="15.75" customHeight="1" x14ac:dyDescent="0.3">
      <c r="A232" s="49"/>
      <c r="B232" s="95"/>
      <c r="C232" s="95"/>
    </row>
    <row r="233" spans="1:3" ht="15.75" customHeight="1" x14ac:dyDescent="0.3">
      <c r="A233" s="49"/>
      <c r="B233" s="95"/>
      <c r="C233" s="95"/>
    </row>
    <row r="234" spans="1:3" ht="15.75" customHeight="1" x14ac:dyDescent="0.3">
      <c r="A234" s="49"/>
      <c r="B234" s="95"/>
      <c r="C234" s="95"/>
    </row>
    <row r="235" spans="1:3" ht="15.75" customHeight="1" x14ac:dyDescent="0.3">
      <c r="A235" s="49"/>
      <c r="B235" s="95"/>
      <c r="C235" s="95"/>
    </row>
    <row r="236" spans="1:3" ht="15.75" customHeight="1" x14ac:dyDescent="0.3">
      <c r="A236" s="49"/>
      <c r="B236" s="95"/>
      <c r="C236" s="95"/>
    </row>
    <row r="237" spans="1:3" ht="15.75" customHeight="1" x14ac:dyDescent="0.3">
      <c r="A237" s="49"/>
      <c r="B237" s="95"/>
      <c r="C237" s="95"/>
    </row>
    <row r="238" spans="1:3" ht="15.75" customHeight="1" x14ac:dyDescent="0.3">
      <c r="A238" s="49"/>
      <c r="B238" s="95"/>
      <c r="C238" s="95"/>
    </row>
    <row r="239" spans="1:3" ht="15.75" customHeight="1" x14ac:dyDescent="0.3">
      <c r="A239" s="49"/>
      <c r="B239" s="95"/>
      <c r="C239" s="95"/>
    </row>
    <row r="240" spans="1:3" ht="15.75" customHeight="1" x14ac:dyDescent="0.3">
      <c r="A240" s="49"/>
      <c r="B240" s="95"/>
      <c r="C240" s="95"/>
    </row>
    <row r="241" spans="1:3" ht="15.75" customHeight="1" x14ac:dyDescent="0.3">
      <c r="A241" s="49"/>
      <c r="B241" s="95"/>
      <c r="C241" s="95"/>
    </row>
    <row r="242" spans="1:3" ht="15.75" customHeight="1" x14ac:dyDescent="0.3">
      <c r="A242" s="49"/>
      <c r="B242" s="95"/>
      <c r="C242" s="95"/>
    </row>
    <row r="243" spans="1:3" ht="15.75" customHeight="1" x14ac:dyDescent="0.3">
      <c r="A243" s="49"/>
      <c r="B243" s="95"/>
      <c r="C243" s="95"/>
    </row>
    <row r="244" spans="1:3" ht="15.75" customHeight="1" x14ac:dyDescent="0.3">
      <c r="A244" s="49"/>
      <c r="B244" s="95"/>
      <c r="C244" s="95"/>
    </row>
    <row r="245" spans="1:3" ht="15.75" customHeight="1" x14ac:dyDescent="0.3">
      <c r="A245" s="49"/>
      <c r="B245" s="95"/>
      <c r="C245" s="95"/>
    </row>
    <row r="246" spans="1:3" ht="15.75" customHeight="1" x14ac:dyDescent="0.3">
      <c r="A246" s="49"/>
      <c r="B246" s="95"/>
      <c r="C246" s="95"/>
    </row>
    <row r="247" spans="1:3" ht="15.75" customHeight="1" x14ac:dyDescent="0.3">
      <c r="A247" s="49"/>
      <c r="B247" s="95"/>
      <c r="C247" s="95"/>
    </row>
    <row r="248" spans="1:3" ht="15.75" customHeight="1" x14ac:dyDescent="0.3">
      <c r="A248" s="49"/>
      <c r="B248" s="95"/>
      <c r="C248" s="95"/>
    </row>
    <row r="249" spans="1:3" x14ac:dyDescent="0.3">
      <c r="A249" s="49"/>
      <c r="B249" s="95"/>
      <c r="C249" s="95"/>
    </row>
    <row r="250" spans="1:3" x14ac:dyDescent="0.3">
      <c r="A250" s="49"/>
      <c r="B250" s="95"/>
      <c r="C250" s="95"/>
    </row>
    <row r="251" spans="1:3" x14ac:dyDescent="0.3">
      <c r="A251" s="49"/>
      <c r="B251" s="95"/>
      <c r="C251" s="95"/>
    </row>
    <row r="252" spans="1:3" x14ac:dyDescent="0.3">
      <c r="A252" s="49"/>
      <c r="B252" s="95"/>
      <c r="C252" s="95"/>
    </row>
    <row r="253" spans="1:3" x14ac:dyDescent="0.3">
      <c r="A253" s="49"/>
      <c r="B253" s="95"/>
      <c r="C253" s="95"/>
    </row>
    <row r="254" spans="1:3" x14ac:dyDescent="0.3">
      <c r="A254" s="49"/>
      <c r="B254" s="95"/>
      <c r="C254" s="95"/>
    </row>
    <row r="255" spans="1:3" x14ac:dyDescent="0.3">
      <c r="A255" s="49"/>
      <c r="B255" s="95"/>
      <c r="C255" s="95"/>
    </row>
    <row r="256" spans="1:3" x14ac:dyDescent="0.3">
      <c r="A256" s="49"/>
      <c r="B256" s="95"/>
      <c r="C256" s="95"/>
    </row>
    <row r="257" spans="1:3" x14ac:dyDescent="0.3">
      <c r="A257" s="49"/>
      <c r="B257" s="95"/>
      <c r="C257" s="95"/>
    </row>
    <row r="258" spans="1:3" x14ac:dyDescent="0.3">
      <c r="A258" s="49"/>
      <c r="B258" s="95"/>
      <c r="C258" s="95"/>
    </row>
    <row r="259" spans="1:3" x14ac:dyDescent="0.3">
      <c r="A259" s="49"/>
      <c r="B259" s="95"/>
      <c r="C259" s="95"/>
    </row>
    <row r="260" spans="1:3" x14ac:dyDescent="0.3">
      <c r="A260" s="49"/>
      <c r="B260" s="95"/>
      <c r="C260" s="95"/>
    </row>
    <row r="261" spans="1:3" x14ac:dyDescent="0.3">
      <c r="A261" s="49"/>
      <c r="B261" s="95"/>
      <c r="C261" s="95"/>
    </row>
    <row r="262" spans="1:3" x14ac:dyDescent="0.3">
      <c r="A262" s="49"/>
      <c r="B262" s="95"/>
      <c r="C262" s="95"/>
    </row>
    <row r="263" spans="1:3" x14ac:dyDescent="0.3">
      <c r="A263" s="49"/>
      <c r="B263" s="95"/>
      <c r="C263" s="95"/>
    </row>
    <row r="264" spans="1:3" x14ac:dyDescent="0.3">
      <c r="A264" s="49"/>
      <c r="B264" s="95"/>
      <c r="C264" s="95"/>
    </row>
    <row r="265" spans="1:3" x14ac:dyDescent="0.3">
      <c r="A265" s="49"/>
      <c r="B265" s="95"/>
      <c r="C265" s="95"/>
    </row>
    <row r="266" spans="1:3" x14ac:dyDescent="0.3">
      <c r="A266" s="49"/>
      <c r="B266" s="95"/>
      <c r="C266" s="95"/>
    </row>
    <row r="267" spans="1:3" x14ac:dyDescent="0.3">
      <c r="A267" s="49"/>
      <c r="B267" s="95"/>
      <c r="C267" s="95"/>
    </row>
    <row r="268" spans="1:3" x14ac:dyDescent="0.3">
      <c r="A268" s="49"/>
      <c r="B268" s="95"/>
      <c r="C268" s="95"/>
    </row>
    <row r="269" spans="1:3" x14ac:dyDescent="0.3">
      <c r="A269" s="49"/>
      <c r="B269" s="95"/>
      <c r="C269" s="95"/>
    </row>
    <row r="270" spans="1:3" x14ac:dyDescent="0.3">
      <c r="A270" s="49"/>
      <c r="B270" s="95"/>
      <c r="C270" s="95"/>
    </row>
    <row r="271" spans="1:3" x14ac:dyDescent="0.3">
      <c r="A271" s="49"/>
      <c r="B271" s="95"/>
      <c r="C271" s="95"/>
    </row>
  </sheetData>
  <sheetProtection selectLockedCells="1" selectUnlockedCells="1"/>
  <mergeCells count="141">
    <mergeCell ref="AZ127:BC127"/>
    <mergeCell ref="BD127:BE127"/>
    <mergeCell ref="AZ115:BC115"/>
    <mergeCell ref="BD115:BE115"/>
    <mergeCell ref="AZ121:BC121"/>
    <mergeCell ref="BD121:BE121"/>
    <mergeCell ref="AZ122:BC122"/>
    <mergeCell ref="BD122:BE122"/>
    <mergeCell ref="BD124:BE124"/>
    <mergeCell ref="AZ125:BC125"/>
    <mergeCell ref="BD125:BE125"/>
    <mergeCell ref="BF5:BF8"/>
    <mergeCell ref="BG5:BG8"/>
    <mergeCell ref="AF7:AF8"/>
    <mergeCell ref="AT7:AU7"/>
    <mergeCell ref="AY7:AY8"/>
    <mergeCell ref="U7:U8"/>
    <mergeCell ref="V7:W7"/>
    <mergeCell ref="AB7:AC7"/>
    <mergeCell ref="AJ7:AK7"/>
    <mergeCell ref="AG7:AG8"/>
    <mergeCell ref="X7:Y7"/>
    <mergeCell ref="V6:AA6"/>
    <mergeCell ref="AD7:AE7"/>
    <mergeCell ref="AZ5:BE6"/>
    <mergeCell ref="AN6:AS6"/>
    <mergeCell ref="AL7:AL8"/>
    <mergeCell ref="AM7:AM8"/>
    <mergeCell ref="AH7:AI7"/>
    <mergeCell ref="AR7:AR8"/>
    <mergeCell ref="AV7:AW7"/>
    <mergeCell ref="AX7:AX8"/>
    <mergeCell ref="BD85:BE85"/>
    <mergeCell ref="BD97:BE97"/>
    <mergeCell ref="AZ96:BC96"/>
    <mergeCell ref="BD96:BE96"/>
    <mergeCell ref="AZ94:BC94"/>
    <mergeCell ref="BD94:BE94"/>
    <mergeCell ref="AZ90:BC90"/>
    <mergeCell ref="P9:AY9"/>
    <mergeCell ref="AZ84:BC84"/>
    <mergeCell ref="BD89:BE89"/>
    <mergeCell ref="AZ95:BC95"/>
    <mergeCell ref="BD95:BE95"/>
    <mergeCell ref="AZ93:BC93"/>
    <mergeCell ref="BD93:BE93"/>
    <mergeCell ref="AZ92:BC92"/>
    <mergeCell ref="BD86:BE86"/>
    <mergeCell ref="BD92:BE92"/>
    <mergeCell ref="AZ91:BC91"/>
    <mergeCell ref="BD91:BE91"/>
    <mergeCell ref="AZ82:BC82"/>
    <mergeCell ref="BD82:BE82"/>
    <mergeCell ref="BD90:BE90"/>
    <mergeCell ref="AZ88:BC88"/>
    <mergeCell ref="BD88:BE88"/>
    <mergeCell ref="BD100:BE100"/>
    <mergeCell ref="AZ97:BC97"/>
    <mergeCell ref="AZ86:BC86"/>
    <mergeCell ref="AS7:AS8"/>
    <mergeCell ref="BD7:BD8"/>
    <mergeCell ref="BE7:BE8"/>
    <mergeCell ref="AZ7:BA7"/>
    <mergeCell ref="BB7:BC7"/>
    <mergeCell ref="A1:BE1"/>
    <mergeCell ref="A2:BE2"/>
    <mergeCell ref="A3:BE3"/>
    <mergeCell ref="Z7:Z8"/>
    <mergeCell ref="AA7:AA8"/>
    <mergeCell ref="A4:BE4"/>
    <mergeCell ref="A5:A8"/>
    <mergeCell ref="B5:B8"/>
    <mergeCell ref="C5:C8"/>
    <mergeCell ref="AT6:AY6"/>
    <mergeCell ref="AB6:AG6"/>
    <mergeCell ref="AH6:AM6"/>
    <mergeCell ref="AN7:AO7"/>
    <mergeCell ref="AP7:AQ7"/>
    <mergeCell ref="P5:AY5"/>
    <mergeCell ref="P6:U6"/>
    <mergeCell ref="R7:S7"/>
    <mergeCell ref="T7:T8"/>
    <mergeCell ref="D7:E7"/>
    <mergeCell ref="F7:G7"/>
    <mergeCell ref="J7:K7"/>
    <mergeCell ref="L7:M7"/>
    <mergeCell ref="N7:N8"/>
    <mergeCell ref="O7:O8"/>
    <mergeCell ref="J6:O6"/>
    <mergeCell ref="D6:I6"/>
    <mergeCell ref="H7:H8"/>
    <mergeCell ref="I7:I8"/>
    <mergeCell ref="P7:Q7"/>
    <mergeCell ref="P71:AY71"/>
    <mergeCell ref="P75:AY75"/>
    <mergeCell ref="A80:BE80"/>
    <mergeCell ref="P81:AY81"/>
    <mergeCell ref="AZ103:BC103"/>
    <mergeCell ref="BD103:BE103"/>
    <mergeCell ref="AZ104:BC104"/>
    <mergeCell ref="BD104:BE104"/>
    <mergeCell ref="AZ105:BC105"/>
    <mergeCell ref="BD105:BE105"/>
    <mergeCell ref="AZ87:BC87"/>
    <mergeCell ref="BD87:BE87"/>
    <mergeCell ref="AZ83:BC83"/>
    <mergeCell ref="AZ89:BC89"/>
    <mergeCell ref="AZ85:BC85"/>
    <mergeCell ref="AZ98:BC98"/>
    <mergeCell ref="AZ99:BC99"/>
    <mergeCell ref="AZ100:BC100"/>
    <mergeCell ref="AZ101:BC101"/>
    <mergeCell ref="BD99:BE99"/>
    <mergeCell ref="BD98:BE98"/>
    <mergeCell ref="BD84:BE84"/>
    <mergeCell ref="BD101:BE101"/>
    <mergeCell ref="BD83:BE83"/>
    <mergeCell ref="A131:AY131"/>
    <mergeCell ref="A133:AY133"/>
    <mergeCell ref="A134:AY134"/>
    <mergeCell ref="AZ106:BC106"/>
    <mergeCell ref="BD106:BE106"/>
    <mergeCell ref="AZ107:BC107"/>
    <mergeCell ref="BD107:BE107"/>
    <mergeCell ref="AZ108:BC108"/>
    <mergeCell ref="BD108:BE108"/>
    <mergeCell ref="AZ109:BC109"/>
    <mergeCell ref="BD109:BE109"/>
    <mergeCell ref="AZ123:BC123"/>
    <mergeCell ref="BD123:BE123"/>
    <mergeCell ref="AZ124:BC124"/>
    <mergeCell ref="AZ116:BC116"/>
    <mergeCell ref="BD116:BE116"/>
    <mergeCell ref="AZ117:BC117"/>
    <mergeCell ref="BD117:BE117"/>
    <mergeCell ref="AZ118:BC118"/>
    <mergeCell ref="BD118:BE118"/>
    <mergeCell ref="AZ119:BC119"/>
    <mergeCell ref="BD119:BE119"/>
    <mergeCell ref="AZ120:BC120"/>
    <mergeCell ref="BD120:BE120"/>
  </mergeCells>
  <phoneticPr fontId="0" type="noConversion"/>
  <pageMargins left="0.19685039370078741" right="0.19685039370078741" top="0.19685039370078741" bottom="0.19685039370078741" header="0.11811023622047245" footer="0.11811023622047245"/>
  <pageSetup paperSize="8" scale="58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G225"/>
  <sheetViews>
    <sheetView tabSelected="1" topLeftCell="A13" zoomScaleNormal="100" workbookViewId="0">
      <selection activeCell="A27" sqref="A27"/>
    </sheetView>
  </sheetViews>
  <sheetFormatPr defaultColWidth="10.625" defaultRowHeight="15.6" x14ac:dyDescent="0.3"/>
  <cols>
    <col min="1" max="1" width="17.125" style="172" customWidth="1"/>
    <col min="2" max="2" width="7.125" style="110" customWidth="1"/>
    <col min="3" max="3" width="60.375" style="110" customWidth="1"/>
    <col min="4" max="4" width="5.5" style="110" customWidth="1"/>
    <col min="5" max="5" width="6.875" style="110" customWidth="1"/>
    <col min="6" max="6" width="5.5" style="110" customWidth="1"/>
    <col min="7" max="7" width="6.875" style="110" customWidth="1"/>
    <col min="8" max="8" width="5.5" style="110" customWidth="1"/>
    <col min="9" max="9" width="5.625" style="110" bestFit="1" customWidth="1"/>
    <col min="10" max="10" width="5.5" style="110" customWidth="1"/>
    <col min="11" max="11" width="6.875" style="110" customWidth="1"/>
    <col min="12" max="12" width="5.5" style="110" customWidth="1"/>
    <col min="13" max="13" width="6.875" style="110" customWidth="1"/>
    <col min="14" max="14" width="5.5" style="110" customWidth="1"/>
    <col min="15" max="15" width="5.625" style="110" bestFit="1" customWidth="1"/>
    <col min="16" max="16" width="5.5" style="110" bestFit="1" customWidth="1"/>
    <col min="17" max="17" width="6.875" style="110" customWidth="1"/>
    <col min="18" max="18" width="5.5" style="110" bestFit="1" customWidth="1"/>
    <col min="19" max="19" width="6.875" style="110" customWidth="1"/>
    <col min="20" max="20" width="5.5" style="110" customWidth="1"/>
    <col min="21" max="21" width="5.625" style="110" bestFit="1" customWidth="1"/>
    <col min="22" max="22" width="5.5" style="110" bestFit="1" customWidth="1"/>
    <col min="23" max="23" width="6.875" style="110" customWidth="1"/>
    <col min="24" max="24" width="5.5" style="110" bestFit="1" customWidth="1"/>
    <col min="25" max="25" width="6.875" style="110" customWidth="1"/>
    <col min="26" max="26" width="5.5" style="110" customWidth="1"/>
    <col min="27" max="27" width="5.625" style="110" bestFit="1" customWidth="1"/>
    <col min="28" max="28" width="5.5" style="110" customWidth="1"/>
    <col min="29" max="29" width="6.875" style="110" customWidth="1"/>
    <col min="30" max="30" width="5.5" style="110" customWidth="1"/>
    <col min="31" max="31" width="6.875" style="110" customWidth="1"/>
    <col min="32" max="32" width="5.5" style="110" customWidth="1"/>
    <col min="33" max="33" width="7.625" style="110" bestFit="1" customWidth="1"/>
    <col min="34" max="34" width="5.5" style="110" customWidth="1"/>
    <col min="35" max="35" width="6.875" style="110" customWidth="1"/>
    <col min="36" max="36" width="5.5" style="110" customWidth="1"/>
    <col min="37" max="37" width="6.875" style="110" customWidth="1"/>
    <col min="38" max="38" width="5.5" style="110" customWidth="1"/>
    <col min="39" max="39" width="5.625" style="110" bestFit="1" customWidth="1"/>
    <col min="40" max="40" width="5.5" style="110" bestFit="1" customWidth="1"/>
    <col min="41" max="41" width="6.875" style="110" customWidth="1"/>
    <col min="42" max="42" width="5.5" style="110" bestFit="1" customWidth="1"/>
    <col min="43" max="43" width="6.875" style="110" customWidth="1"/>
    <col min="44" max="44" width="5.5" style="110" customWidth="1"/>
    <col min="45" max="45" width="5.625" style="110" bestFit="1" customWidth="1"/>
    <col min="46" max="46" width="5.5" style="110" bestFit="1" customWidth="1"/>
    <col min="47" max="47" width="6.875" style="110" customWidth="1"/>
    <col min="48" max="48" width="5.5" style="110" bestFit="1" customWidth="1"/>
    <col min="49" max="49" width="6.875" style="110" customWidth="1"/>
    <col min="50" max="50" width="5.5" style="110" customWidth="1"/>
    <col min="51" max="51" width="5.625" style="110" bestFit="1" customWidth="1"/>
    <col min="52" max="52" width="6.875" style="110" bestFit="1" customWidth="1"/>
    <col min="53" max="53" width="11" style="110" bestFit="1" customWidth="1"/>
    <col min="54" max="54" width="6.875" style="110" bestFit="1" customWidth="1"/>
    <col min="55" max="55" width="8.125" style="110" bestFit="1" customWidth="1"/>
    <col min="56" max="56" width="6.875" style="110" bestFit="1" customWidth="1"/>
    <col min="57" max="57" width="9" style="110" customWidth="1"/>
    <col min="58" max="58" width="57" style="110" customWidth="1"/>
    <col min="59" max="59" width="39" style="110" customWidth="1"/>
    <col min="60" max="16384" width="10.625" style="110"/>
  </cols>
  <sheetData>
    <row r="1" spans="1:59" ht="21.9" customHeight="1" x14ac:dyDescent="0.25">
      <c r="A1" s="430" t="s">
        <v>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0"/>
      <c r="AO1" s="430"/>
      <c r="AP1" s="430"/>
      <c r="AQ1" s="430"/>
      <c r="AR1" s="430"/>
      <c r="AS1" s="430"/>
      <c r="AT1" s="430"/>
      <c r="AU1" s="430"/>
      <c r="AV1" s="430"/>
      <c r="AW1" s="430"/>
      <c r="AX1" s="430"/>
      <c r="AY1" s="430"/>
      <c r="AZ1" s="430"/>
      <c r="BA1" s="430"/>
      <c r="BB1" s="430"/>
      <c r="BC1" s="430"/>
      <c r="BD1" s="430"/>
      <c r="BE1" s="430"/>
    </row>
    <row r="2" spans="1:59" ht="21.9" customHeight="1" x14ac:dyDescent="0.25">
      <c r="A2" s="394" t="s">
        <v>378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4"/>
      <c r="AJ2" s="394"/>
      <c r="AK2" s="394"/>
      <c r="AL2" s="394"/>
      <c r="AM2" s="394"/>
      <c r="AN2" s="394"/>
      <c r="AO2" s="394"/>
      <c r="AP2" s="394"/>
      <c r="AQ2" s="394"/>
      <c r="AR2" s="394"/>
      <c r="AS2" s="394"/>
      <c r="AT2" s="394"/>
      <c r="AU2" s="394"/>
      <c r="AV2" s="394"/>
      <c r="AW2" s="394"/>
      <c r="AX2" s="394"/>
      <c r="AY2" s="394"/>
      <c r="AZ2" s="394"/>
      <c r="BA2" s="394"/>
      <c r="BB2" s="394"/>
      <c r="BC2" s="394"/>
      <c r="BD2" s="394"/>
      <c r="BE2" s="394"/>
    </row>
    <row r="3" spans="1:59" ht="23.4" x14ac:dyDescent="0.25">
      <c r="A3" s="431" t="s">
        <v>381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431"/>
      <c r="Z3" s="431"/>
      <c r="AA3" s="431"/>
      <c r="AB3" s="431"/>
      <c r="AC3" s="431"/>
      <c r="AD3" s="431"/>
      <c r="AE3" s="431"/>
      <c r="AF3" s="431"/>
      <c r="AG3" s="431"/>
      <c r="AH3" s="431"/>
      <c r="AI3" s="431"/>
      <c r="AJ3" s="431"/>
      <c r="AK3" s="431"/>
      <c r="AL3" s="431"/>
      <c r="AM3" s="431"/>
      <c r="AN3" s="431"/>
      <c r="AO3" s="431"/>
      <c r="AP3" s="431"/>
      <c r="AQ3" s="431"/>
      <c r="AR3" s="431"/>
      <c r="AS3" s="431"/>
      <c r="AT3" s="431"/>
      <c r="AU3" s="431"/>
      <c r="AV3" s="431"/>
      <c r="AW3" s="431"/>
      <c r="AX3" s="431"/>
      <c r="AY3" s="431"/>
      <c r="AZ3" s="431"/>
      <c r="BA3" s="431"/>
      <c r="BB3" s="431"/>
      <c r="BC3" s="431"/>
      <c r="BD3" s="431"/>
      <c r="BE3" s="431"/>
    </row>
    <row r="4" spans="1:59" s="112" customFormat="1" ht="23.4" x14ac:dyDescent="0.25">
      <c r="A4" s="394" t="s">
        <v>343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/>
      <c r="X4" s="394"/>
      <c r="Y4" s="394"/>
      <c r="Z4" s="394"/>
      <c r="AA4" s="394"/>
      <c r="AB4" s="394"/>
      <c r="AC4" s="394"/>
      <c r="AD4" s="394"/>
      <c r="AE4" s="394"/>
      <c r="AF4" s="394"/>
      <c r="AG4" s="394"/>
      <c r="AH4" s="394"/>
      <c r="AI4" s="394"/>
      <c r="AJ4" s="394"/>
      <c r="AK4" s="394"/>
      <c r="AL4" s="394"/>
      <c r="AM4" s="394"/>
      <c r="AN4" s="394"/>
      <c r="AO4" s="394"/>
      <c r="AP4" s="394"/>
      <c r="AQ4" s="394"/>
      <c r="AR4" s="394"/>
      <c r="AS4" s="394"/>
      <c r="AT4" s="394"/>
      <c r="AU4" s="394"/>
      <c r="AV4" s="394"/>
      <c r="AW4" s="394"/>
      <c r="AX4" s="394"/>
      <c r="AY4" s="394"/>
      <c r="AZ4" s="394"/>
      <c r="BA4" s="394"/>
      <c r="BB4" s="394"/>
      <c r="BC4" s="394"/>
      <c r="BD4" s="394"/>
      <c r="BE4" s="394"/>
    </row>
    <row r="5" spans="1:59" ht="24" customHeight="1" thickBot="1" x14ac:dyDescent="0.3">
      <c r="A5" s="393" t="s">
        <v>342</v>
      </c>
      <c r="B5" s="393"/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393"/>
      <c r="AK5" s="393"/>
      <c r="AL5" s="393"/>
      <c r="AM5" s="393"/>
      <c r="AN5" s="393"/>
      <c r="AO5" s="393"/>
      <c r="AP5" s="393"/>
      <c r="AQ5" s="393"/>
      <c r="AR5" s="393"/>
      <c r="AS5" s="393"/>
      <c r="AT5" s="393"/>
      <c r="AU5" s="393"/>
      <c r="AV5" s="393"/>
      <c r="AW5" s="393"/>
      <c r="AX5" s="393"/>
      <c r="AY5" s="393"/>
      <c r="AZ5" s="393"/>
      <c r="BA5" s="393"/>
      <c r="BB5" s="393"/>
      <c r="BC5" s="393"/>
      <c r="BD5" s="393"/>
      <c r="BE5" s="393"/>
    </row>
    <row r="6" spans="1:59" ht="15.75" customHeight="1" thickTop="1" thickBot="1" x14ac:dyDescent="0.3">
      <c r="A6" s="409" t="s">
        <v>1</v>
      </c>
      <c r="B6" s="412" t="s">
        <v>2</v>
      </c>
      <c r="C6" s="415" t="s">
        <v>3</v>
      </c>
      <c r="D6" s="418" t="s">
        <v>4</v>
      </c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19"/>
      <c r="AA6" s="419"/>
      <c r="AB6" s="418" t="s">
        <v>4</v>
      </c>
      <c r="AC6" s="419"/>
      <c r="AD6" s="419"/>
      <c r="AE6" s="419"/>
      <c r="AF6" s="419"/>
      <c r="AG6" s="419"/>
      <c r="AH6" s="419"/>
      <c r="AI6" s="419"/>
      <c r="AJ6" s="419"/>
      <c r="AK6" s="419"/>
      <c r="AL6" s="419"/>
      <c r="AM6" s="419"/>
      <c r="AN6" s="419"/>
      <c r="AO6" s="419"/>
      <c r="AP6" s="419"/>
      <c r="AQ6" s="419"/>
      <c r="AR6" s="419"/>
      <c r="AS6" s="419"/>
      <c r="AT6" s="419"/>
      <c r="AU6" s="419"/>
      <c r="AV6" s="419"/>
      <c r="AW6" s="419"/>
      <c r="AX6" s="419"/>
      <c r="AY6" s="419"/>
      <c r="AZ6" s="432" t="s">
        <v>5</v>
      </c>
      <c r="BA6" s="433"/>
      <c r="BB6" s="433"/>
      <c r="BC6" s="433"/>
      <c r="BD6" s="433"/>
      <c r="BE6" s="434"/>
      <c r="BF6" s="406" t="s">
        <v>47</v>
      </c>
      <c r="BG6" s="406" t="s">
        <v>48</v>
      </c>
    </row>
    <row r="7" spans="1:59" ht="15.75" customHeight="1" x14ac:dyDescent="0.3">
      <c r="A7" s="410"/>
      <c r="B7" s="413"/>
      <c r="C7" s="416"/>
      <c r="D7" s="439" t="s">
        <v>6</v>
      </c>
      <c r="E7" s="440"/>
      <c r="F7" s="440"/>
      <c r="G7" s="440"/>
      <c r="H7" s="440"/>
      <c r="I7" s="441"/>
      <c r="J7" s="442" t="s">
        <v>7</v>
      </c>
      <c r="K7" s="440"/>
      <c r="L7" s="440"/>
      <c r="M7" s="440"/>
      <c r="N7" s="440"/>
      <c r="O7" s="443"/>
      <c r="P7" s="439" t="s">
        <v>8</v>
      </c>
      <c r="Q7" s="440"/>
      <c r="R7" s="440"/>
      <c r="S7" s="440"/>
      <c r="T7" s="440"/>
      <c r="U7" s="441"/>
      <c r="V7" s="442" t="s">
        <v>9</v>
      </c>
      <c r="W7" s="440"/>
      <c r="X7" s="440"/>
      <c r="Y7" s="440"/>
      <c r="Z7" s="440"/>
      <c r="AA7" s="441"/>
      <c r="AB7" s="439" t="s">
        <v>10</v>
      </c>
      <c r="AC7" s="440"/>
      <c r="AD7" s="440"/>
      <c r="AE7" s="440"/>
      <c r="AF7" s="440"/>
      <c r="AG7" s="441"/>
      <c r="AH7" s="442" t="s">
        <v>11</v>
      </c>
      <c r="AI7" s="440"/>
      <c r="AJ7" s="440"/>
      <c r="AK7" s="440"/>
      <c r="AL7" s="440"/>
      <c r="AM7" s="443"/>
      <c r="AN7" s="439" t="s">
        <v>34</v>
      </c>
      <c r="AO7" s="440"/>
      <c r="AP7" s="440"/>
      <c r="AQ7" s="440"/>
      <c r="AR7" s="440"/>
      <c r="AS7" s="441"/>
      <c r="AT7" s="442" t="s">
        <v>35</v>
      </c>
      <c r="AU7" s="440"/>
      <c r="AV7" s="440"/>
      <c r="AW7" s="440"/>
      <c r="AX7" s="440"/>
      <c r="AY7" s="441"/>
      <c r="AZ7" s="435"/>
      <c r="BA7" s="436"/>
      <c r="BB7" s="436"/>
      <c r="BC7" s="436"/>
      <c r="BD7" s="436"/>
      <c r="BE7" s="437"/>
      <c r="BF7" s="438"/>
      <c r="BG7" s="407"/>
    </row>
    <row r="8" spans="1:59" ht="15.75" customHeight="1" x14ac:dyDescent="0.25">
      <c r="A8" s="410"/>
      <c r="B8" s="413"/>
      <c r="C8" s="416"/>
      <c r="D8" s="427" t="s">
        <v>12</v>
      </c>
      <c r="E8" s="421"/>
      <c r="F8" s="422" t="s">
        <v>13</v>
      </c>
      <c r="G8" s="421"/>
      <c r="H8" s="423" t="s">
        <v>14</v>
      </c>
      <c r="I8" s="428" t="s">
        <v>36</v>
      </c>
      <c r="J8" s="420" t="s">
        <v>12</v>
      </c>
      <c r="K8" s="421"/>
      <c r="L8" s="422" t="s">
        <v>13</v>
      </c>
      <c r="M8" s="421"/>
      <c r="N8" s="423" t="s">
        <v>14</v>
      </c>
      <c r="O8" s="425" t="s">
        <v>36</v>
      </c>
      <c r="P8" s="427" t="s">
        <v>12</v>
      </c>
      <c r="Q8" s="421"/>
      <c r="R8" s="422" t="s">
        <v>13</v>
      </c>
      <c r="S8" s="421"/>
      <c r="T8" s="423" t="s">
        <v>14</v>
      </c>
      <c r="U8" s="428" t="s">
        <v>36</v>
      </c>
      <c r="V8" s="420" t="s">
        <v>12</v>
      </c>
      <c r="W8" s="421"/>
      <c r="X8" s="422" t="s">
        <v>13</v>
      </c>
      <c r="Y8" s="421"/>
      <c r="Z8" s="423" t="s">
        <v>14</v>
      </c>
      <c r="AA8" s="444" t="s">
        <v>36</v>
      </c>
      <c r="AB8" s="427" t="s">
        <v>12</v>
      </c>
      <c r="AC8" s="421"/>
      <c r="AD8" s="422" t="s">
        <v>13</v>
      </c>
      <c r="AE8" s="421"/>
      <c r="AF8" s="423" t="s">
        <v>14</v>
      </c>
      <c r="AG8" s="428" t="s">
        <v>36</v>
      </c>
      <c r="AH8" s="420" t="s">
        <v>12</v>
      </c>
      <c r="AI8" s="421"/>
      <c r="AJ8" s="422" t="s">
        <v>13</v>
      </c>
      <c r="AK8" s="421"/>
      <c r="AL8" s="423" t="s">
        <v>14</v>
      </c>
      <c r="AM8" s="425" t="s">
        <v>36</v>
      </c>
      <c r="AN8" s="427" t="s">
        <v>12</v>
      </c>
      <c r="AO8" s="421"/>
      <c r="AP8" s="422" t="s">
        <v>13</v>
      </c>
      <c r="AQ8" s="421"/>
      <c r="AR8" s="423" t="s">
        <v>14</v>
      </c>
      <c r="AS8" s="428" t="s">
        <v>36</v>
      </c>
      <c r="AT8" s="420" t="s">
        <v>12</v>
      </c>
      <c r="AU8" s="421"/>
      <c r="AV8" s="422" t="s">
        <v>13</v>
      </c>
      <c r="AW8" s="421"/>
      <c r="AX8" s="423" t="s">
        <v>14</v>
      </c>
      <c r="AY8" s="444" t="s">
        <v>36</v>
      </c>
      <c r="AZ8" s="420" t="s">
        <v>12</v>
      </c>
      <c r="BA8" s="421"/>
      <c r="BB8" s="422" t="s">
        <v>13</v>
      </c>
      <c r="BC8" s="421"/>
      <c r="BD8" s="423" t="s">
        <v>14</v>
      </c>
      <c r="BE8" s="446" t="s">
        <v>43</v>
      </c>
      <c r="BF8" s="438"/>
      <c r="BG8" s="407"/>
    </row>
    <row r="9" spans="1:59" ht="80.099999999999994" customHeight="1" thickBot="1" x14ac:dyDescent="0.3">
      <c r="A9" s="411"/>
      <c r="B9" s="414"/>
      <c r="C9" s="417"/>
      <c r="D9" s="114" t="s">
        <v>37</v>
      </c>
      <c r="E9" s="115" t="s">
        <v>38</v>
      </c>
      <c r="F9" s="116" t="s">
        <v>37</v>
      </c>
      <c r="G9" s="115" t="s">
        <v>38</v>
      </c>
      <c r="H9" s="424"/>
      <c r="I9" s="429"/>
      <c r="J9" s="117" t="s">
        <v>37</v>
      </c>
      <c r="K9" s="115" t="s">
        <v>38</v>
      </c>
      <c r="L9" s="116" t="s">
        <v>37</v>
      </c>
      <c r="M9" s="115" t="s">
        <v>38</v>
      </c>
      <c r="N9" s="424"/>
      <c r="O9" s="426"/>
      <c r="P9" s="114" t="s">
        <v>37</v>
      </c>
      <c r="Q9" s="115" t="s">
        <v>38</v>
      </c>
      <c r="R9" s="116" t="s">
        <v>37</v>
      </c>
      <c r="S9" s="115" t="s">
        <v>38</v>
      </c>
      <c r="T9" s="424"/>
      <c r="U9" s="429"/>
      <c r="V9" s="117" t="s">
        <v>37</v>
      </c>
      <c r="W9" s="115" t="s">
        <v>38</v>
      </c>
      <c r="X9" s="116" t="s">
        <v>37</v>
      </c>
      <c r="Y9" s="115" t="s">
        <v>38</v>
      </c>
      <c r="Z9" s="424"/>
      <c r="AA9" s="445"/>
      <c r="AB9" s="114" t="s">
        <v>37</v>
      </c>
      <c r="AC9" s="115" t="s">
        <v>38</v>
      </c>
      <c r="AD9" s="116" t="s">
        <v>37</v>
      </c>
      <c r="AE9" s="115" t="s">
        <v>38</v>
      </c>
      <c r="AF9" s="424"/>
      <c r="AG9" s="429"/>
      <c r="AH9" s="117" t="s">
        <v>37</v>
      </c>
      <c r="AI9" s="115" t="s">
        <v>38</v>
      </c>
      <c r="AJ9" s="116" t="s">
        <v>37</v>
      </c>
      <c r="AK9" s="115" t="s">
        <v>38</v>
      </c>
      <c r="AL9" s="424"/>
      <c r="AM9" s="426"/>
      <c r="AN9" s="114" t="s">
        <v>37</v>
      </c>
      <c r="AO9" s="115" t="s">
        <v>38</v>
      </c>
      <c r="AP9" s="116" t="s">
        <v>37</v>
      </c>
      <c r="AQ9" s="115" t="s">
        <v>38</v>
      </c>
      <c r="AR9" s="424"/>
      <c r="AS9" s="429"/>
      <c r="AT9" s="117" t="s">
        <v>37</v>
      </c>
      <c r="AU9" s="115" t="s">
        <v>38</v>
      </c>
      <c r="AV9" s="116" t="s">
        <v>37</v>
      </c>
      <c r="AW9" s="115" t="s">
        <v>38</v>
      </c>
      <c r="AX9" s="424"/>
      <c r="AY9" s="445"/>
      <c r="AZ9" s="117" t="s">
        <v>37</v>
      </c>
      <c r="BA9" s="115" t="s">
        <v>39</v>
      </c>
      <c r="BB9" s="116" t="s">
        <v>37</v>
      </c>
      <c r="BC9" s="115" t="s">
        <v>39</v>
      </c>
      <c r="BD9" s="424"/>
      <c r="BE9" s="447"/>
      <c r="BF9" s="438"/>
      <c r="BG9" s="407"/>
    </row>
    <row r="10" spans="1:59" s="122" customFormat="1" ht="15.75" customHeight="1" thickBot="1" x14ac:dyDescent="0.35">
      <c r="A10" s="118"/>
      <c r="B10" s="119"/>
      <c r="C10" s="120" t="s">
        <v>54</v>
      </c>
      <c r="D10" s="121">
        <f>SZAK!D79</f>
        <v>0</v>
      </c>
      <c r="E10" s="121">
        <f>SZAK!E79</f>
        <v>0</v>
      </c>
      <c r="F10" s="121">
        <f>SZAK!F79</f>
        <v>30</v>
      </c>
      <c r="G10" s="121">
        <f>SZAK!G79</f>
        <v>600</v>
      </c>
      <c r="H10" s="121">
        <f>SZAK!H79</f>
        <v>27</v>
      </c>
      <c r="I10" s="121" t="str">
        <f>SZAK!I79</f>
        <v>x</v>
      </c>
      <c r="J10" s="121">
        <f>SZAK!J79</f>
        <v>14</v>
      </c>
      <c r="K10" s="121">
        <f>SZAK!K79</f>
        <v>196</v>
      </c>
      <c r="L10" s="121">
        <f>SZAK!L79</f>
        <v>19</v>
      </c>
      <c r="M10" s="121">
        <f>SZAK!M79</f>
        <v>266</v>
      </c>
      <c r="N10" s="121">
        <f>SZAK!N79</f>
        <v>32</v>
      </c>
      <c r="O10" s="121" t="str">
        <f>SZAK!O79</f>
        <v>x</v>
      </c>
      <c r="P10" s="121">
        <f>SZAK!P79</f>
        <v>13</v>
      </c>
      <c r="Q10" s="121">
        <f>SZAK!Q79</f>
        <v>182</v>
      </c>
      <c r="R10" s="121">
        <f>SZAK!R79</f>
        <v>20</v>
      </c>
      <c r="S10" s="121">
        <f>SZAK!S79</f>
        <v>290</v>
      </c>
      <c r="T10" s="121">
        <f>SZAK!T79</f>
        <v>30</v>
      </c>
      <c r="U10" s="121" t="str">
        <f>SZAK!U79</f>
        <v>x</v>
      </c>
      <c r="V10" s="121">
        <f>SZAK!V79</f>
        <v>10</v>
      </c>
      <c r="W10" s="121">
        <f>SZAK!W79</f>
        <v>140</v>
      </c>
      <c r="X10" s="121">
        <f>SZAK!X79</f>
        <v>21</v>
      </c>
      <c r="Y10" s="121">
        <f>SZAK!Y79</f>
        <v>294</v>
      </c>
      <c r="Z10" s="121">
        <f>SZAK!Z79</f>
        <v>31</v>
      </c>
      <c r="AA10" s="121" t="str">
        <f>SZAK!AA79</f>
        <v>x</v>
      </c>
      <c r="AB10" s="121">
        <f>SZAK!AB79</f>
        <v>5</v>
      </c>
      <c r="AC10" s="121">
        <f>SZAK!AC79</f>
        <v>70</v>
      </c>
      <c r="AD10" s="121">
        <f>SZAK!AD79</f>
        <v>9</v>
      </c>
      <c r="AE10" s="121">
        <f>SZAK!AE79</f>
        <v>126</v>
      </c>
      <c r="AF10" s="121">
        <f>SZAK!AF79</f>
        <v>12</v>
      </c>
      <c r="AG10" s="121" t="str">
        <f>SZAK!AG79</f>
        <v>x</v>
      </c>
      <c r="AH10" s="121">
        <f>SZAK!AH79</f>
        <v>4</v>
      </c>
      <c r="AI10" s="121">
        <f>SZAK!AI79</f>
        <v>56</v>
      </c>
      <c r="AJ10" s="121">
        <f>SZAK!AJ79</f>
        <v>13</v>
      </c>
      <c r="AK10" s="121">
        <f>SZAK!AK79</f>
        <v>188</v>
      </c>
      <c r="AL10" s="121">
        <f>SZAK!AL79</f>
        <v>16</v>
      </c>
      <c r="AM10" s="121" t="str">
        <f>SZAK!AM79</f>
        <v>x</v>
      </c>
      <c r="AN10" s="121">
        <f>SZAK!AN79</f>
        <v>3</v>
      </c>
      <c r="AO10" s="121">
        <f>SZAK!AO79</f>
        <v>42</v>
      </c>
      <c r="AP10" s="121">
        <f>SZAK!AP79</f>
        <v>12</v>
      </c>
      <c r="AQ10" s="121">
        <f>SZAK!AQ79</f>
        <v>174</v>
      </c>
      <c r="AR10" s="121">
        <f>SZAK!AR79</f>
        <v>14</v>
      </c>
      <c r="AS10" s="121" t="str">
        <f>SZAK!AS79</f>
        <v>x</v>
      </c>
      <c r="AT10" s="121">
        <f>SZAK!AT79</f>
        <v>1</v>
      </c>
      <c r="AU10" s="121">
        <f>SZAK!AU79</f>
        <v>14</v>
      </c>
      <c r="AV10" s="121">
        <f>SZAK!AV79</f>
        <v>21</v>
      </c>
      <c r="AW10" s="121">
        <f>SZAK!AW79</f>
        <v>310</v>
      </c>
      <c r="AX10" s="121">
        <f>SZAK!AX79</f>
        <v>14</v>
      </c>
      <c r="AY10" s="121" t="str">
        <f>SZAK!AY79</f>
        <v>x</v>
      </c>
      <c r="AZ10" s="121">
        <f>SZAK!AZ79</f>
        <v>50</v>
      </c>
      <c r="BA10" s="121">
        <f>SZAK!BA79</f>
        <v>700</v>
      </c>
      <c r="BB10" s="121">
        <f>SZAK!BB79</f>
        <v>145</v>
      </c>
      <c r="BC10" s="121">
        <f>SZAK!BC79</f>
        <v>2058</v>
      </c>
      <c r="BD10" s="121">
        <f>SZAK!BD79</f>
        <v>174</v>
      </c>
      <c r="BE10" s="121">
        <f>SZAK!BE79</f>
        <v>193</v>
      </c>
      <c r="BF10" s="185"/>
      <c r="BG10" s="185"/>
    </row>
    <row r="11" spans="1:59" s="122" customFormat="1" ht="15.75" customHeight="1" x14ac:dyDescent="0.3">
      <c r="A11" s="123" t="s">
        <v>7</v>
      </c>
      <c r="B11" s="124"/>
      <c r="C11" s="125" t="s">
        <v>50</v>
      </c>
      <c r="D11" s="126"/>
      <c r="E11" s="127"/>
      <c r="F11" s="128"/>
      <c r="G11" s="127"/>
      <c r="H11" s="128"/>
      <c r="I11" s="129"/>
      <c r="J11" s="128"/>
      <c r="K11" s="127"/>
      <c r="L11" s="128"/>
      <c r="M11" s="127"/>
      <c r="N11" s="128"/>
      <c r="O11" s="129"/>
      <c r="P11" s="128"/>
      <c r="Q11" s="127"/>
      <c r="R11" s="128"/>
      <c r="S11" s="127"/>
      <c r="T11" s="128"/>
      <c r="U11" s="129"/>
      <c r="V11" s="128"/>
      <c r="W11" s="127"/>
      <c r="X11" s="128"/>
      <c r="Y11" s="127"/>
      <c r="Z11" s="128"/>
      <c r="AA11" s="130"/>
      <c r="AB11" s="126"/>
      <c r="AC11" s="127"/>
      <c r="AD11" s="128"/>
      <c r="AE11" s="127"/>
      <c r="AF11" s="128"/>
      <c r="AG11" s="129"/>
      <c r="AH11" s="128"/>
      <c r="AI11" s="127"/>
      <c r="AJ11" s="128"/>
      <c r="AK11" s="127"/>
      <c r="AL11" s="128"/>
      <c r="AM11" s="129"/>
      <c r="AN11" s="128"/>
      <c r="AO11" s="127"/>
      <c r="AP11" s="128"/>
      <c r="AQ11" s="127"/>
      <c r="AR11" s="128"/>
      <c r="AS11" s="129"/>
      <c r="AT11" s="128"/>
      <c r="AU11" s="127"/>
      <c r="AV11" s="128"/>
      <c r="AW11" s="127"/>
      <c r="AX11" s="128"/>
      <c r="AY11" s="130"/>
      <c r="AZ11" s="131"/>
      <c r="BA11" s="131"/>
      <c r="BB11" s="131"/>
      <c r="BC11" s="131"/>
      <c r="BD11" s="131"/>
      <c r="BE11" s="132"/>
      <c r="BF11" s="186"/>
      <c r="BG11" s="186"/>
    </row>
    <row r="12" spans="1:59" s="289" customFormat="1" ht="15.75" customHeight="1" x14ac:dyDescent="0.3">
      <c r="A12" s="50" t="s">
        <v>214</v>
      </c>
      <c r="B12" s="51" t="s">
        <v>31</v>
      </c>
      <c r="C12" s="52" t="s">
        <v>215</v>
      </c>
      <c r="D12" s="103"/>
      <c r="E12" s="6" t="str">
        <f t="shared" ref="E12:E30" si="0">IF(D12*14=0,"",D12*14)</f>
        <v/>
      </c>
      <c r="F12" s="103"/>
      <c r="G12" s="6" t="str">
        <f t="shared" ref="G12:G30" si="1">IF(F12*14=0,"",F12*14)</f>
        <v/>
      </c>
      <c r="H12" s="103"/>
      <c r="I12" s="104"/>
      <c r="J12" s="57"/>
      <c r="K12" s="6" t="str">
        <f t="shared" ref="K12:K30" si="2">IF(J12*14=0,"",J12*14)</f>
        <v/>
      </c>
      <c r="L12" s="56"/>
      <c r="M12" s="6" t="str">
        <f t="shared" ref="M12:M30" si="3">IF(L12*14=0,"",L12*14)</f>
        <v/>
      </c>
      <c r="N12" s="56"/>
      <c r="O12" s="60"/>
      <c r="P12" s="56"/>
      <c r="Q12" s="6" t="str">
        <f t="shared" ref="Q12:Q30" si="4">IF(P12*14=0,"",P12*14)</f>
        <v/>
      </c>
      <c r="R12" s="56"/>
      <c r="S12" s="6" t="str">
        <f t="shared" ref="S12:S30" si="5">IF(R12*14=0,"",R12*14)</f>
        <v/>
      </c>
      <c r="T12" s="56"/>
      <c r="U12" s="59"/>
      <c r="V12" s="57"/>
      <c r="W12" s="6" t="str">
        <f t="shared" ref="W12:W30" si="6">IF(V12*14=0,"",V12*14)</f>
        <v/>
      </c>
      <c r="X12" s="56"/>
      <c r="Y12" s="6" t="str">
        <f t="shared" ref="Y12:Y30" si="7">IF(X12*14=0,"",X12*14)</f>
        <v/>
      </c>
      <c r="Z12" s="56"/>
      <c r="AA12" s="60"/>
      <c r="AB12" s="103">
        <v>1</v>
      </c>
      <c r="AC12" s="6">
        <f t="shared" ref="AC12:AC30" si="8">IF(AB12*14=0,"",AB12*14)</f>
        <v>14</v>
      </c>
      <c r="AD12" s="103">
        <v>2</v>
      </c>
      <c r="AE12" s="6">
        <f t="shared" ref="AE12:AE30" si="9">IF(AD12*14=0,"",AD12*14)</f>
        <v>28</v>
      </c>
      <c r="AF12" s="103">
        <v>3</v>
      </c>
      <c r="AG12" s="104" t="s">
        <v>15</v>
      </c>
      <c r="AH12" s="57"/>
      <c r="AI12" s="6" t="str">
        <f t="shared" ref="AI12:AI30" si="10">IF(AH12*14=0,"",AH12*14)</f>
        <v/>
      </c>
      <c r="AJ12" s="56"/>
      <c r="AK12" s="6" t="str">
        <f t="shared" ref="AK12:AK30" si="11">IF(AJ12*14=0,"",AJ12*14)</f>
        <v/>
      </c>
      <c r="AL12" s="56"/>
      <c r="AM12" s="60"/>
      <c r="AN12" s="57"/>
      <c r="AO12" s="6" t="str">
        <f t="shared" ref="AO12:AO30" si="12">IF(AN12*14=0,"",AN12*14)</f>
        <v/>
      </c>
      <c r="AP12" s="58"/>
      <c r="AQ12" s="6" t="str">
        <f t="shared" ref="AQ12:AQ30" si="13">IF(AP12*14=0,"",AP12*14)</f>
        <v/>
      </c>
      <c r="AR12" s="58"/>
      <c r="AS12" s="61"/>
      <c r="AT12" s="56"/>
      <c r="AU12" s="6" t="str">
        <f t="shared" ref="AU12:AU30" si="14">IF(AT12*14=0,"",AT12*14)</f>
        <v/>
      </c>
      <c r="AV12" s="56"/>
      <c r="AW12" s="6" t="str">
        <f t="shared" ref="AW12:AW30" si="15">IF(AV12*14=0,"",AV12*14)</f>
        <v/>
      </c>
      <c r="AX12" s="56"/>
      <c r="AY12" s="56"/>
      <c r="AZ12" s="7">
        <f t="shared" ref="AZ12:AZ30" si="16">IF(D12+J12+P12+V12+AB12+AH12+AN12+AT12=0,"",D12+J12+P12+V12+AB12+AH12+AN12+AT12)</f>
        <v>1</v>
      </c>
      <c r="BA12" s="6">
        <f t="shared" ref="BA12:BA30" si="17">IF((D12+J12+P12+V12+AB12+AH12+AN12+AT12)*14=0,"",(D12+J12+P12+V12+AB12+AH12+AN12+AT12)*14)</f>
        <v>14</v>
      </c>
      <c r="BB12" s="8">
        <f t="shared" ref="BB12:BB30" si="18">IF(F12+L12+R12+X12+AD12+AJ12+AP12+AV12=0,"",F12+L12+R12+X12+AD12+AJ12+AP12+AV12)</f>
        <v>2</v>
      </c>
      <c r="BC12" s="6">
        <f t="shared" ref="BC12:BC30" si="19">IF((L12+F12+R12+X12+AD12+AJ12+AP12+AV12)*14=0,"",(L12+F12+R12+X12+AD12+AJ12+AP12+AV12)*14)</f>
        <v>28</v>
      </c>
      <c r="BD12" s="8">
        <f t="shared" ref="BD12:BD30" si="20">IF(N12+H12+T12+Z12+AF12+AL12+AR12+AX12=0,"",N12+H12+T12+Z12+AF12+AL12+AR12+AX12)</f>
        <v>3</v>
      </c>
      <c r="BE12" s="9">
        <f t="shared" ref="BE12:BE30" si="21">IF(D12+F12+L12+J12+P12+R12+V12+X12+AB12+AD12+AH12+AJ12+AN12+AP12+AT12+AV12=0,"",D12+F12+L12+J12+P12+R12+V12+X12+AB12+AD12+AH12+AJ12+AN12+AP12+AT12+AV12)</f>
        <v>3</v>
      </c>
      <c r="BF12" s="246" t="s">
        <v>274</v>
      </c>
      <c r="BG12" s="246" t="s">
        <v>282</v>
      </c>
    </row>
    <row r="13" spans="1:59" s="289" customFormat="1" ht="15.75" customHeight="1" x14ac:dyDescent="0.3">
      <c r="A13" s="189" t="s">
        <v>216</v>
      </c>
      <c r="B13" s="51" t="s">
        <v>31</v>
      </c>
      <c r="C13" s="52" t="s">
        <v>217</v>
      </c>
      <c r="D13" s="103"/>
      <c r="E13" s="6" t="str">
        <f t="shared" si="0"/>
        <v/>
      </c>
      <c r="F13" s="103"/>
      <c r="G13" s="6" t="str">
        <f t="shared" si="1"/>
        <v/>
      </c>
      <c r="H13" s="103"/>
      <c r="I13" s="104"/>
      <c r="J13" s="57"/>
      <c r="K13" s="6" t="str">
        <f t="shared" si="2"/>
        <v/>
      </c>
      <c r="L13" s="56"/>
      <c r="M13" s="6" t="str">
        <f t="shared" si="3"/>
        <v/>
      </c>
      <c r="N13" s="56"/>
      <c r="O13" s="60"/>
      <c r="P13" s="56"/>
      <c r="Q13" s="6" t="str">
        <f t="shared" si="4"/>
        <v/>
      </c>
      <c r="R13" s="56"/>
      <c r="S13" s="6" t="str">
        <f t="shared" si="5"/>
        <v/>
      </c>
      <c r="T13" s="56"/>
      <c r="U13" s="59"/>
      <c r="V13" s="57"/>
      <c r="W13" s="6" t="str">
        <f t="shared" si="6"/>
        <v/>
      </c>
      <c r="X13" s="56"/>
      <c r="Y13" s="6" t="str">
        <f t="shared" si="7"/>
        <v/>
      </c>
      <c r="Z13" s="56"/>
      <c r="AA13" s="60"/>
      <c r="AB13" s="103">
        <v>2</v>
      </c>
      <c r="AC13" s="6">
        <f t="shared" si="8"/>
        <v>28</v>
      </c>
      <c r="AD13" s="103">
        <v>1</v>
      </c>
      <c r="AE13" s="6">
        <f t="shared" si="9"/>
        <v>14</v>
      </c>
      <c r="AF13" s="103">
        <v>3</v>
      </c>
      <c r="AG13" s="104" t="s">
        <v>15</v>
      </c>
      <c r="AH13" s="57"/>
      <c r="AI13" s="6" t="str">
        <f t="shared" si="10"/>
        <v/>
      </c>
      <c r="AJ13" s="56"/>
      <c r="AK13" s="6" t="str">
        <f t="shared" si="11"/>
        <v/>
      </c>
      <c r="AL13" s="56"/>
      <c r="AM13" s="60"/>
      <c r="AN13" s="57"/>
      <c r="AO13" s="6" t="str">
        <f t="shared" si="12"/>
        <v/>
      </c>
      <c r="AP13" s="58"/>
      <c r="AQ13" s="6" t="str">
        <f t="shared" si="13"/>
        <v/>
      </c>
      <c r="AR13" s="58"/>
      <c r="AS13" s="61"/>
      <c r="AT13" s="56"/>
      <c r="AU13" s="6" t="str">
        <f t="shared" si="14"/>
        <v/>
      </c>
      <c r="AV13" s="56"/>
      <c r="AW13" s="6" t="str">
        <f t="shared" si="15"/>
        <v/>
      </c>
      <c r="AX13" s="56"/>
      <c r="AY13" s="56"/>
      <c r="AZ13" s="7">
        <f t="shared" si="16"/>
        <v>2</v>
      </c>
      <c r="BA13" s="6">
        <f t="shared" si="17"/>
        <v>28</v>
      </c>
      <c r="BB13" s="8">
        <f t="shared" si="18"/>
        <v>1</v>
      </c>
      <c r="BC13" s="6">
        <f t="shared" si="19"/>
        <v>14</v>
      </c>
      <c r="BD13" s="8">
        <f t="shared" si="20"/>
        <v>3</v>
      </c>
      <c r="BE13" s="9">
        <f t="shared" si="21"/>
        <v>3</v>
      </c>
      <c r="BF13" s="246" t="s">
        <v>274</v>
      </c>
      <c r="BG13" s="247" t="s">
        <v>289</v>
      </c>
    </row>
    <row r="14" spans="1:59" s="289" customFormat="1" ht="15.75" customHeight="1" x14ac:dyDescent="0.3">
      <c r="A14" s="235" t="s">
        <v>218</v>
      </c>
      <c r="B14" s="51" t="s">
        <v>31</v>
      </c>
      <c r="C14" s="52" t="s">
        <v>219</v>
      </c>
      <c r="D14" s="103"/>
      <c r="E14" s="6" t="str">
        <f t="shared" si="0"/>
        <v/>
      </c>
      <c r="F14" s="103"/>
      <c r="G14" s="6" t="str">
        <f t="shared" si="1"/>
        <v/>
      </c>
      <c r="H14" s="103"/>
      <c r="I14" s="104"/>
      <c r="J14" s="57"/>
      <c r="K14" s="6" t="str">
        <f t="shared" si="2"/>
        <v/>
      </c>
      <c r="L14" s="56"/>
      <c r="M14" s="6" t="str">
        <f t="shared" si="3"/>
        <v/>
      </c>
      <c r="N14" s="56"/>
      <c r="O14" s="60"/>
      <c r="P14" s="56"/>
      <c r="Q14" s="6" t="str">
        <f t="shared" si="4"/>
        <v/>
      </c>
      <c r="R14" s="56"/>
      <c r="S14" s="6" t="str">
        <f t="shared" si="5"/>
        <v/>
      </c>
      <c r="T14" s="56"/>
      <c r="U14" s="59"/>
      <c r="V14" s="57"/>
      <c r="W14" s="6" t="str">
        <f t="shared" si="6"/>
        <v/>
      </c>
      <c r="X14" s="56"/>
      <c r="Y14" s="6" t="str">
        <f t="shared" si="7"/>
        <v/>
      </c>
      <c r="Z14" s="56"/>
      <c r="AA14" s="60"/>
      <c r="AB14" s="103">
        <v>2</v>
      </c>
      <c r="AC14" s="6">
        <f t="shared" si="8"/>
        <v>28</v>
      </c>
      <c r="AD14" s="103">
        <v>1</v>
      </c>
      <c r="AE14" s="6">
        <f t="shared" si="9"/>
        <v>14</v>
      </c>
      <c r="AF14" s="103">
        <v>3</v>
      </c>
      <c r="AG14" s="104" t="s">
        <v>79</v>
      </c>
      <c r="AH14" s="57"/>
      <c r="AI14" s="6" t="str">
        <f t="shared" si="10"/>
        <v/>
      </c>
      <c r="AJ14" s="56"/>
      <c r="AK14" s="6" t="str">
        <f t="shared" si="11"/>
        <v/>
      </c>
      <c r="AL14" s="56"/>
      <c r="AM14" s="60"/>
      <c r="AN14" s="57"/>
      <c r="AO14" s="6" t="str">
        <f t="shared" si="12"/>
        <v/>
      </c>
      <c r="AP14" s="58"/>
      <c r="AQ14" s="6" t="str">
        <f t="shared" si="13"/>
        <v/>
      </c>
      <c r="AR14" s="58"/>
      <c r="AS14" s="61"/>
      <c r="AT14" s="56"/>
      <c r="AU14" s="6" t="str">
        <f t="shared" si="14"/>
        <v/>
      </c>
      <c r="AV14" s="56"/>
      <c r="AW14" s="6" t="str">
        <f t="shared" si="15"/>
        <v/>
      </c>
      <c r="AX14" s="56"/>
      <c r="AY14" s="56"/>
      <c r="AZ14" s="7">
        <f t="shared" si="16"/>
        <v>2</v>
      </c>
      <c r="BA14" s="6">
        <f t="shared" si="17"/>
        <v>28</v>
      </c>
      <c r="BB14" s="8">
        <f t="shared" si="18"/>
        <v>1</v>
      </c>
      <c r="BC14" s="6">
        <f t="shared" si="19"/>
        <v>14</v>
      </c>
      <c r="BD14" s="8">
        <f t="shared" si="20"/>
        <v>3</v>
      </c>
      <c r="BE14" s="9">
        <f t="shared" si="21"/>
        <v>3</v>
      </c>
      <c r="BF14" s="246" t="s">
        <v>274</v>
      </c>
      <c r="BG14" s="246" t="s">
        <v>275</v>
      </c>
    </row>
    <row r="15" spans="1:59" s="289" customFormat="1" ht="15.75" customHeight="1" x14ac:dyDescent="0.3">
      <c r="A15" s="235" t="s">
        <v>220</v>
      </c>
      <c r="B15" s="51" t="s">
        <v>31</v>
      </c>
      <c r="C15" s="52" t="s">
        <v>221</v>
      </c>
      <c r="D15" s="103"/>
      <c r="E15" s="6" t="str">
        <f t="shared" si="0"/>
        <v/>
      </c>
      <c r="F15" s="103"/>
      <c r="G15" s="6" t="str">
        <f t="shared" si="1"/>
        <v/>
      </c>
      <c r="H15" s="103"/>
      <c r="I15" s="104"/>
      <c r="J15" s="57"/>
      <c r="K15" s="6" t="str">
        <f t="shared" si="2"/>
        <v/>
      </c>
      <c r="L15" s="56"/>
      <c r="M15" s="6" t="str">
        <f t="shared" si="3"/>
        <v/>
      </c>
      <c r="N15" s="56"/>
      <c r="O15" s="60"/>
      <c r="P15" s="56"/>
      <c r="Q15" s="6" t="str">
        <f t="shared" si="4"/>
        <v/>
      </c>
      <c r="R15" s="56"/>
      <c r="S15" s="6" t="str">
        <f t="shared" si="5"/>
        <v/>
      </c>
      <c r="T15" s="56"/>
      <c r="U15" s="59"/>
      <c r="V15" s="57"/>
      <c r="W15" s="6" t="str">
        <f t="shared" si="6"/>
        <v/>
      </c>
      <c r="X15" s="56"/>
      <c r="Y15" s="6" t="str">
        <f t="shared" si="7"/>
        <v/>
      </c>
      <c r="Z15" s="56"/>
      <c r="AA15" s="60"/>
      <c r="AB15" s="103">
        <v>1</v>
      </c>
      <c r="AC15" s="6">
        <f t="shared" si="8"/>
        <v>14</v>
      </c>
      <c r="AD15" s="103">
        <v>1</v>
      </c>
      <c r="AE15" s="6">
        <f t="shared" si="9"/>
        <v>14</v>
      </c>
      <c r="AF15" s="103">
        <v>2</v>
      </c>
      <c r="AG15" s="104" t="s">
        <v>15</v>
      </c>
      <c r="AH15" s="57"/>
      <c r="AI15" s="6" t="str">
        <f t="shared" si="10"/>
        <v/>
      </c>
      <c r="AJ15" s="56"/>
      <c r="AK15" s="6" t="str">
        <f t="shared" si="11"/>
        <v/>
      </c>
      <c r="AL15" s="56"/>
      <c r="AM15" s="60"/>
      <c r="AN15" s="57"/>
      <c r="AO15" s="6" t="str">
        <f t="shared" si="12"/>
        <v/>
      </c>
      <c r="AP15" s="58"/>
      <c r="AQ15" s="6" t="str">
        <f t="shared" si="13"/>
        <v/>
      </c>
      <c r="AR15" s="58"/>
      <c r="AS15" s="61"/>
      <c r="AT15" s="56"/>
      <c r="AU15" s="6" t="str">
        <f t="shared" si="14"/>
        <v/>
      </c>
      <c r="AV15" s="56"/>
      <c r="AW15" s="6" t="str">
        <f t="shared" si="15"/>
        <v/>
      </c>
      <c r="AX15" s="56"/>
      <c r="AY15" s="56"/>
      <c r="AZ15" s="7">
        <f t="shared" si="16"/>
        <v>1</v>
      </c>
      <c r="BA15" s="6">
        <f t="shared" si="17"/>
        <v>14</v>
      </c>
      <c r="BB15" s="8">
        <f t="shared" si="18"/>
        <v>1</v>
      </c>
      <c r="BC15" s="6">
        <f t="shared" si="19"/>
        <v>14</v>
      </c>
      <c r="BD15" s="8">
        <f t="shared" si="20"/>
        <v>2</v>
      </c>
      <c r="BE15" s="9">
        <f t="shared" si="21"/>
        <v>2</v>
      </c>
      <c r="BF15" s="246" t="s">
        <v>274</v>
      </c>
      <c r="BG15" s="246" t="s">
        <v>278</v>
      </c>
    </row>
    <row r="16" spans="1:59" s="289" customFormat="1" ht="15.75" customHeight="1" x14ac:dyDescent="0.3">
      <c r="A16" s="312" t="s">
        <v>471</v>
      </c>
      <c r="B16" s="51" t="s">
        <v>31</v>
      </c>
      <c r="C16" s="306" t="s">
        <v>222</v>
      </c>
      <c r="D16" s="103"/>
      <c r="E16" s="6" t="str">
        <f t="shared" si="0"/>
        <v/>
      </c>
      <c r="F16" s="103"/>
      <c r="G16" s="6" t="str">
        <f t="shared" si="1"/>
        <v/>
      </c>
      <c r="H16" s="103"/>
      <c r="I16" s="104"/>
      <c r="J16" s="57"/>
      <c r="K16" s="6" t="str">
        <f t="shared" si="2"/>
        <v/>
      </c>
      <c r="L16" s="56"/>
      <c r="M16" s="6" t="str">
        <f t="shared" si="3"/>
        <v/>
      </c>
      <c r="N16" s="56"/>
      <c r="O16" s="60"/>
      <c r="P16" s="56"/>
      <c r="Q16" s="6" t="str">
        <f t="shared" si="4"/>
        <v/>
      </c>
      <c r="R16" s="56"/>
      <c r="S16" s="6" t="str">
        <f t="shared" si="5"/>
        <v/>
      </c>
      <c r="T16" s="56"/>
      <c r="U16" s="59"/>
      <c r="V16" s="57"/>
      <c r="W16" s="6" t="str">
        <f t="shared" si="6"/>
        <v/>
      </c>
      <c r="X16" s="56"/>
      <c r="Y16" s="6" t="str">
        <f t="shared" si="7"/>
        <v/>
      </c>
      <c r="Z16" s="56"/>
      <c r="AA16" s="60"/>
      <c r="AB16" s="103">
        <v>1</v>
      </c>
      <c r="AC16" s="6">
        <f t="shared" si="8"/>
        <v>14</v>
      </c>
      <c r="AD16" s="103">
        <v>1</v>
      </c>
      <c r="AE16" s="6">
        <f t="shared" si="9"/>
        <v>14</v>
      </c>
      <c r="AF16" s="305">
        <v>2</v>
      </c>
      <c r="AG16" s="304" t="s">
        <v>422</v>
      </c>
      <c r="AH16" s="57"/>
      <c r="AI16" s="6" t="str">
        <f t="shared" si="10"/>
        <v/>
      </c>
      <c r="AJ16" s="56"/>
      <c r="AK16" s="6" t="str">
        <f t="shared" si="11"/>
        <v/>
      </c>
      <c r="AL16" s="56"/>
      <c r="AM16" s="60"/>
      <c r="AN16" s="57"/>
      <c r="AO16" s="6" t="str">
        <f t="shared" si="12"/>
        <v/>
      </c>
      <c r="AP16" s="58"/>
      <c r="AQ16" s="6" t="str">
        <f t="shared" si="13"/>
        <v/>
      </c>
      <c r="AR16" s="58"/>
      <c r="AS16" s="61"/>
      <c r="AT16" s="56"/>
      <c r="AU16" s="6" t="str">
        <f t="shared" si="14"/>
        <v/>
      </c>
      <c r="AV16" s="56"/>
      <c r="AW16" s="6" t="str">
        <f t="shared" si="15"/>
        <v/>
      </c>
      <c r="AX16" s="56"/>
      <c r="AY16" s="56"/>
      <c r="AZ16" s="7">
        <f t="shared" si="16"/>
        <v>1</v>
      </c>
      <c r="BA16" s="6">
        <f t="shared" si="17"/>
        <v>14</v>
      </c>
      <c r="BB16" s="8">
        <f t="shared" si="18"/>
        <v>1</v>
      </c>
      <c r="BC16" s="6">
        <f t="shared" si="19"/>
        <v>14</v>
      </c>
      <c r="BD16" s="8">
        <f t="shared" si="20"/>
        <v>2</v>
      </c>
      <c r="BE16" s="9">
        <f t="shared" si="21"/>
        <v>2</v>
      </c>
      <c r="BF16" s="246" t="s">
        <v>274</v>
      </c>
      <c r="BG16" s="246" t="s">
        <v>290</v>
      </c>
    </row>
    <row r="17" spans="1:59" s="289" customFormat="1" ht="15.75" customHeight="1" x14ac:dyDescent="0.3">
      <c r="A17" s="312" t="s">
        <v>472</v>
      </c>
      <c r="B17" s="51" t="s">
        <v>31</v>
      </c>
      <c r="C17" s="306" t="s">
        <v>223</v>
      </c>
      <c r="D17" s="103"/>
      <c r="E17" s="6" t="str">
        <f t="shared" si="0"/>
        <v/>
      </c>
      <c r="F17" s="103"/>
      <c r="G17" s="6" t="str">
        <f t="shared" si="1"/>
        <v/>
      </c>
      <c r="H17" s="103"/>
      <c r="I17" s="104"/>
      <c r="J17" s="57"/>
      <c r="K17" s="6" t="str">
        <f t="shared" si="2"/>
        <v/>
      </c>
      <c r="L17" s="56"/>
      <c r="M17" s="6" t="str">
        <f t="shared" si="3"/>
        <v/>
      </c>
      <c r="N17" s="56"/>
      <c r="O17" s="60"/>
      <c r="P17" s="56"/>
      <c r="Q17" s="6" t="str">
        <f t="shared" si="4"/>
        <v/>
      </c>
      <c r="R17" s="56"/>
      <c r="S17" s="6" t="str">
        <f t="shared" si="5"/>
        <v/>
      </c>
      <c r="T17" s="56"/>
      <c r="U17" s="59"/>
      <c r="V17" s="57"/>
      <c r="W17" s="6" t="str">
        <f t="shared" si="6"/>
        <v/>
      </c>
      <c r="X17" s="56"/>
      <c r="Y17" s="6" t="str">
        <f t="shared" si="7"/>
        <v/>
      </c>
      <c r="Z17" s="56"/>
      <c r="AA17" s="60"/>
      <c r="AB17" s="103">
        <v>2</v>
      </c>
      <c r="AC17" s="6">
        <f t="shared" si="8"/>
        <v>28</v>
      </c>
      <c r="AD17" s="103">
        <v>1</v>
      </c>
      <c r="AE17" s="6">
        <f t="shared" si="9"/>
        <v>14</v>
      </c>
      <c r="AF17" s="305">
        <v>3</v>
      </c>
      <c r="AG17" s="104" t="s">
        <v>15</v>
      </c>
      <c r="AH17" s="57"/>
      <c r="AI17" s="6" t="str">
        <f t="shared" si="10"/>
        <v/>
      </c>
      <c r="AJ17" s="56"/>
      <c r="AK17" s="6" t="str">
        <f t="shared" si="11"/>
        <v/>
      </c>
      <c r="AL17" s="56"/>
      <c r="AM17" s="60"/>
      <c r="AN17" s="57"/>
      <c r="AO17" s="6" t="str">
        <f t="shared" si="12"/>
        <v/>
      </c>
      <c r="AP17" s="58"/>
      <c r="AQ17" s="6" t="str">
        <f t="shared" si="13"/>
        <v/>
      </c>
      <c r="AR17" s="58"/>
      <c r="AS17" s="61"/>
      <c r="AT17" s="56"/>
      <c r="AU17" s="6" t="str">
        <f t="shared" si="14"/>
        <v/>
      </c>
      <c r="AV17" s="56"/>
      <c r="AW17" s="6" t="str">
        <f t="shared" si="15"/>
        <v/>
      </c>
      <c r="AX17" s="56"/>
      <c r="AY17" s="56"/>
      <c r="AZ17" s="7">
        <f t="shared" si="16"/>
        <v>2</v>
      </c>
      <c r="BA17" s="6">
        <f t="shared" si="17"/>
        <v>28</v>
      </c>
      <c r="BB17" s="8">
        <f t="shared" si="18"/>
        <v>1</v>
      </c>
      <c r="BC17" s="6">
        <f t="shared" si="19"/>
        <v>14</v>
      </c>
      <c r="BD17" s="8">
        <f t="shared" si="20"/>
        <v>3</v>
      </c>
      <c r="BE17" s="9">
        <f t="shared" si="21"/>
        <v>3</v>
      </c>
      <c r="BF17" s="246" t="s">
        <v>274</v>
      </c>
      <c r="BG17" s="246" t="s">
        <v>287</v>
      </c>
    </row>
    <row r="18" spans="1:59" s="289" customFormat="1" ht="15.75" customHeight="1" x14ac:dyDescent="0.3">
      <c r="A18" s="235" t="s">
        <v>224</v>
      </c>
      <c r="B18" s="51" t="s">
        <v>31</v>
      </c>
      <c r="C18" s="52" t="s">
        <v>225</v>
      </c>
      <c r="D18" s="103"/>
      <c r="E18" s="6" t="str">
        <f t="shared" si="0"/>
        <v/>
      </c>
      <c r="F18" s="103"/>
      <c r="G18" s="6" t="str">
        <f t="shared" si="1"/>
        <v/>
      </c>
      <c r="H18" s="103"/>
      <c r="I18" s="104"/>
      <c r="J18" s="57"/>
      <c r="K18" s="6" t="str">
        <f t="shared" si="2"/>
        <v/>
      </c>
      <c r="L18" s="56"/>
      <c r="M18" s="6" t="str">
        <f t="shared" si="3"/>
        <v/>
      </c>
      <c r="N18" s="56"/>
      <c r="O18" s="60"/>
      <c r="P18" s="56"/>
      <c r="Q18" s="6" t="str">
        <f t="shared" si="4"/>
        <v/>
      </c>
      <c r="R18" s="56"/>
      <c r="S18" s="6" t="str">
        <f t="shared" si="5"/>
        <v/>
      </c>
      <c r="T18" s="56"/>
      <c r="U18" s="59"/>
      <c r="V18" s="57"/>
      <c r="W18" s="6" t="str">
        <f t="shared" si="6"/>
        <v/>
      </c>
      <c r="X18" s="56"/>
      <c r="Y18" s="6" t="str">
        <f t="shared" si="7"/>
        <v/>
      </c>
      <c r="Z18" s="56"/>
      <c r="AA18" s="60"/>
      <c r="AB18" s="56"/>
      <c r="AC18" s="6" t="str">
        <f t="shared" si="8"/>
        <v/>
      </c>
      <c r="AD18" s="56"/>
      <c r="AE18" s="6" t="str">
        <f t="shared" si="9"/>
        <v/>
      </c>
      <c r="AF18" s="56"/>
      <c r="AG18" s="59"/>
      <c r="AH18" s="57">
        <v>1</v>
      </c>
      <c r="AI18" s="6">
        <f t="shared" si="10"/>
        <v>14</v>
      </c>
      <c r="AJ18" s="56">
        <v>2</v>
      </c>
      <c r="AK18" s="6">
        <f t="shared" si="11"/>
        <v>28</v>
      </c>
      <c r="AL18" s="56">
        <v>4</v>
      </c>
      <c r="AM18" s="104" t="s">
        <v>79</v>
      </c>
      <c r="AN18" s="57"/>
      <c r="AO18" s="6" t="str">
        <f t="shared" si="12"/>
        <v/>
      </c>
      <c r="AP18" s="58"/>
      <c r="AQ18" s="6" t="str">
        <f t="shared" si="13"/>
        <v/>
      </c>
      <c r="AR18" s="58"/>
      <c r="AS18" s="61"/>
      <c r="AT18" s="56"/>
      <c r="AU18" s="6" t="str">
        <f t="shared" si="14"/>
        <v/>
      </c>
      <c r="AV18" s="56"/>
      <c r="AW18" s="6" t="str">
        <f t="shared" si="15"/>
        <v/>
      </c>
      <c r="AX18" s="56"/>
      <c r="AY18" s="56"/>
      <c r="AZ18" s="7">
        <f t="shared" si="16"/>
        <v>1</v>
      </c>
      <c r="BA18" s="6">
        <f t="shared" si="17"/>
        <v>14</v>
      </c>
      <c r="BB18" s="8">
        <f t="shared" si="18"/>
        <v>2</v>
      </c>
      <c r="BC18" s="6">
        <f t="shared" si="19"/>
        <v>28</v>
      </c>
      <c r="BD18" s="8">
        <f t="shared" si="20"/>
        <v>4</v>
      </c>
      <c r="BE18" s="9">
        <f t="shared" si="21"/>
        <v>3</v>
      </c>
      <c r="BF18" s="246" t="s">
        <v>274</v>
      </c>
      <c r="BG18" s="246" t="s">
        <v>289</v>
      </c>
    </row>
    <row r="19" spans="1:59" s="289" customFormat="1" ht="15.75" customHeight="1" x14ac:dyDescent="0.3">
      <c r="A19" s="235" t="s">
        <v>226</v>
      </c>
      <c r="B19" s="51" t="s">
        <v>31</v>
      </c>
      <c r="C19" s="52" t="s">
        <v>227</v>
      </c>
      <c r="D19" s="103"/>
      <c r="E19" s="6" t="str">
        <f t="shared" si="0"/>
        <v/>
      </c>
      <c r="F19" s="103"/>
      <c r="G19" s="6" t="str">
        <f t="shared" si="1"/>
        <v/>
      </c>
      <c r="H19" s="103"/>
      <c r="I19" s="104"/>
      <c r="J19" s="57"/>
      <c r="K19" s="6" t="str">
        <f t="shared" si="2"/>
        <v/>
      </c>
      <c r="L19" s="56"/>
      <c r="M19" s="6" t="str">
        <f t="shared" si="3"/>
        <v/>
      </c>
      <c r="N19" s="56"/>
      <c r="O19" s="60"/>
      <c r="P19" s="56"/>
      <c r="Q19" s="6" t="str">
        <f t="shared" si="4"/>
        <v/>
      </c>
      <c r="R19" s="56"/>
      <c r="S19" s="6" t="str">
        <f t="shared" si="5"/>
        <v/>
      </c>
      <c r="T19" s="56"/>
      <c r="U19" s="59"/>
      <c r="V19" s="57"/>
      <c r="W19" s="6" t="str">
        <f t="shared" si="6"/>
        <v/>
      </c>
      <c r="X19" s="56"/>
      <c r="Y19" s="6" t="str">
        <f t="shared" si="7"/>
        <v/>
      </c>
      <c r="Z19" s="56"/>
      <c r="AA19" s="60"/>
      <c r="AB19" s="56"/>
      <c r="AC19" s="6" t="str">
        <f t="shared" si="8"/>
        <v/>
      </c>
      <c r="AD19" s="56"/>
      <c r="AE19" s="6" t="str">
        <f t="shared" si="9"/>
        <v/>
      </c>
      <c r="AF19" s="56"/>
      <c r="AG19" s="59"/>
      <c r="AH19" s="57">
        <v>2</v>
      </c>
      <c r="AI19" s="6">
        <f t="shared" si="10"/>
        <v>28</v>
      </c>
      <c r="AJ19" s="56">
        <v>1</v>
      </c>
      <c r="AK19" s="6">
        <f t="shared" si="11"/>
        <v>14</v>
      </c>
      <c r="AL19" s="56">
        <v>3</v>
      </c>
      <c r="AM19" s="60" t="s">
        <v>15</v>
      </c>
      <c r="AN19" s="57"/>
      <c r="AO19" s="6" t="str">
        <f t="shared" si="12"/>
        <v/>
      </c>
      <c r="AP19" s="58"/>
      <c r="AQ19" s="6" t="str">
        <f t="shared" si="13"/>
        <v/>
      </c>
      <c r="AR19" s="58"/>
      <c r="AS19" s="61"/>
      <c r="AT19" s="56"/>
      <c r="AU19" s="6" t="str">
        <f t="shared" si="14"/>
        <v/>
      </c>
      <c r="AV19" s="56"/>
      <c r="AW19" s="6" t="str">
        <f t="shared" si="15"/>
        <v/>
      </c>
      <c r="AX19" s="56"/>
      <c r="AY19" s="56"/>
      <c r="AZ19" s="7">
        <f t="shared" si="16"/>
        <v>2</v>
      </c>
      <c r="BA19" s="6">
        <f t="shared" si="17"/>
        <v>28</v>
      </c>
      <c r="BB19" s="8">
        <f t="shared" si="18"/>
        <v>1</v>
      </c>
      <c r="BC19" s="6">
        <f t="shared" si="19"/>
        <v>14</v>
      </c>
      <c r="BD19" s="8">
        <f t="shared" si="20"/>
        <v>3</v>
      </c>
      <c r="BE19" s="9">
        <f t="shared" si="21"/>
        <v>3</v>
      </c>
      <c r="BF19" s="246" t="s">
        <v>274</v>
      </c>
      <c r="BG19" s="246" t="s">
        <v>278</v>
      </c>
    </row>
    <row r="20" spans="1:59" s="289" customFormat="1" ht="15.75" customHeight="1" x14ac:dyDescent="0.3">
      <c r="A20" s="235" t="s">
        <v>228</v>
      </c>
      <c r="B20" s="51" t="s">
        <v>31</v>
      </c>
      <c r="C20" s="52" t="s">
        <v>229</v>
      </c>
      <c r="D20" s="103"/>
      <c r="E20" s="6" t="str">
        <f t="shared" si="0"/>
        <v/>
      </c>
      <c r="F20" s="103"/>
      <c r="G20" s="6" t="str">
        <f t="shared" si="1"/>
        <v/>
      </c>
      <c r="H20" s="103"/>
      <c r="I20" s="104"/>
      <c r="J20" s="57"/>
      <c r="K20" s="6" t="str">
        <f t="shared" si="2"/>
        <v/>
      </c>
      <c r="L20" s="56"/>
      <c r="M20" s="6" t="str">
        <f t="shared" si="3"/>
        <v/>
      </c>
      <c r="N20" s="56"/>
      <c r="O20" s="60"/>
      <c r="P20" s="56"/>
      <c r="Q20" s="6" t="str">
        <f t="shared" si="4"/>
        <v/>
      </c>
      <c r="R20" s="56"/>
      <c r="S20" s="6" t="str">
        <f t="shared" si="5"/>
        <v/>
      </c>
      <c r="T20" s="56"/>
      <c r="U20" s="59"/>
      <c r="V20" s="57"/>
      <c r="W20" s="6" t="str">
        <f t="shared" si="6"/>
        <v/>
      </c>
      <c r="X20" s="56"/>
      <c r="Y20" s="6" t="str">
        <f t="shared" si="7"/>
        <v/>
      </c>
      <c r="Z20" s="56"/>
      <c r="AA20" s="60"/>
      <c r="AB20" s="56"/>
      <c r="AC20" s="6" t="str">
        <f t="shared" si="8"/>
        <v/>
      </c>
      <c r="AD20" s="56"/>
      <c r="AE20" s="6" t="str">
        <f t="shared" si="9"/>
        <v/>
      </c>
      <c r="AF20" s="56"/>
      <c r="AG20" s="59"/>
      <c r="AH20" s="57">
        <v>1</v>
      </c>
      <c r="AI20" s="6">
        <f t="shared" si="10"/>
        <v>14</v>
      </c>
      <c r="AJ20" s="56">
        <v>1</v>
      </c>
      <c r="AK20" s="6">
        <f t="shared" si="11"/>
        <v>14</v>
      </c>
      <c r="AL20" s="56">
        <v>2</v>
      </c>
      <c r="AM20" s="104" t="s">
        <v>15</v>
      </c>
      <c r="AN20" s="57"/>
      <c r="AO20" s="6" t="str">
        <f t="shared" si="12"/>
        <v/>
      </c>
      <c r="AP20" s="58"/>
      <c r="AQ20" s="6" t="str">
        <f t="shared" si="13"/>
        <v/>
      </c>
      <c r="AR20" s="58"/>
      <c r="AS20" s="61"/>
      <c r="AT20" s="56"/>
      <c r="AU20" s="6" t="str">
        <f t="shared" si="14"/>
        <v/>
      </c>
      <c r="AV20" s="56"/>
      <c r="AW20" s="6" t="str">
        <f t="shared" si="15"/>
        <v/>
      </c>
      <c r="AX20" s="56"/>
      <c r="AY20" s="56"/>
      <c r="AZ20" s="7">
        <f t="shared" si="16"/>
        <v>1</v>
      </c>
      <c r="BA20" s="6">
        <f t="shared" si="17"/>
        <v>14</v>
      </c>
      <c r="BB20" s="8">
        <f t="shared" si="18"/>
        <v>1</v>
      </c>
      <c r="BC20" s="6">
        <f t="shared" si="19"/>
        <v>14</v>
      </c>
      <c r="BD20" s="8">
        <f t="shared" si="20"/>
        <v>2</v>
      </c>
      <c r="BE20" s="9">
        <f t="shared" si="21"/>
        <v>2</v>
      </c>
      <c r="BF20" s="246" t="s">
        <v>274</v>
      </c>
      <c r="BG20" s="246" t="s">
        <v>278</v>
      </c>
    </row>
    <row r="21" spans="1:59" s="290" customFormat="1" ht="15.75" customHeight="1" x14ac:dyDescent="0.3">
      <c r="A21" s="235" t="s">
        <v>230</v>
      </c>
      <c r="B21" s="51" t="s">
        <v>31</v>
      </c>
      <c r="C21" s="52" t="s">
        <v>231</v>
      </c>
      <c r="D21" s="103"/>
      <c r="E21" s="6" t="str">
        <f t="shared" si="0"/>
        <v/>
      </c>
      <c r="F21" s="103"/>
      <c r="G21" s="6" t="str">
        <f t="shared" si="1"/>
        <v/>
      </c>
      <c r="H21" s="103"/>
      <c r="I21" s="104"/>
      <c r="J21" s="57"/>
      <c r="K21" s="6" t="str">
        <f t="shared" si="2"/>
        <v/>
      </c>
      <c r="L21" s="56"/>
      <c r="M21" s="6" t="str">
        <f t="shared" si="3"/>
        <v/>
      </c>
      <c r="N21" s="56"/>
      <c r="O21" s="60"/>
      <c r="P21" s="56"/>
      <c r="Q21" s="6" t="str">
        <f t="shared" si="4"/>
        <v/>
      </c>
      <c r="R21" s="56"/>
      <c r="S21" s="6" t="str">
        <f t="shared" si="5"/>
        <v/>
      </c>
      <c r="T21" s="56"/>
      <c r="U21" s="59"/>
      <c r="V21" s="57"/>
      <c r="W21" s="6" t="str">
        <f t="shared" si="6"/>
        <v/>
      </c>
      <c r="X21" s="56"/>
      <c r="Y21" s="6" t="str">
        <f t="shared" si="7"/>
        <v/>
      </c>
      <c r="Z21" s="56"/>
      <c r="AA21" s="60"/>
      <c r="AB21" s="56"/>
      <c r="AC21" s="6" t="str">
        <f t="shared" si="8"/>
        <v/>
      </c>
      <c r="AD21" s="56"/>
      <c r="AE21" s="6" t="str">
        <f t="shared" si="9"/>
        <v/>
      </c>
      <c r="AF21" s="56"/>
      <c r="AG21" s="59"/>
      <c r="AH21" s="57">
        <v>1</v>
      </c>
      <c r="AI21" s="6">
        <f t="shared" si="10"/>
        <v>14</v>
      </c>
      <c r="AJ21" s="56">
        <v>2</v>
      </c>
      <c r="AK21" s="6">
        <f t="shared" si="11"/>
        <v>28</v>
      </c>
      <c r="AL21" s="56">
        <v>4</v>
      </c>
      <c r="AM21" s="104" t="s">
        <v>79</v>
      </c>
      <c r="AN21" s="57"/>
      <c r="AO21" s="6" t="str">
        <f t="shared" si="12"/>
        <v/>
      </c>
      <c r="AP21" s="58"/>
      <c r="AQ21" s="6" t="str">
        <f t="shared" si="13"/>
        <v/>
      </c>
      <c r="AR21" s="58"/>
      <c r="AS21" s="61"/>
      <c r="AT21" s="56"/>
      <c r="AU21" s="6" t="str">
        <f t="shared" si="14"/>
        <v/>
      </c>
      <c r="AV21" s="56"/>
      <c r="AW21" s="6" t="str">
        <f t="shared" si="15"/>
        <v/>
      </c>
      <c r="AX21" s="56"/>
      <c r="AY21" s="56"/>
      <c r="AZ21" s="7">
        <f>IF(D21+J21+P21+V21+AB21+AH21+AN21+AT21=0,"",D21+J21+P21+V21+AB21+AH21+AN21+AT21)</f>
        <v>1</v>
      </c>
      <c r="BA21" s="6">
        <f t="shared" si="17"/>
        <v>14</v>
      </c>
      <c r="BB21" s="8">
        <f t="shared" si="18"/>
        <v>2</v>
      </c>
      <c r="BC21" s="6">
        <f t="shared" si="19"/>
        <v>28</v>
      </c>
      <c r="BD21" s="8">
        <f t="shared" si="20"/>
        <v>4</v>
      </c>
      <c r="BE21" s="9">
        <f t="shared" si="21"/>
        <v>3</v>
      </c>
      <c r="BF21" s="246" t="s">
        <v>274</v>
      </c>
      <c r="BG21" s="246" t="s">
        <v>287</v>
      </c>
    </row>
    <row r="22" spans="1:59" s="289" customFormat="1" ht="15.75" customHeight="1" x14ac:dyDescent="0.3">
      <c r="A22" s="235" t="s">
        <v>232</v>
      </c>
      <c r="B22" s="51" t="s">
        <v>31</v>
      </c>
      <c r="C22" s="52" t="s">
        <v>464</v>
      </c>
      <c r="D22" s="103"/>
      <c r="E22" s="6" t="str">
        <f t="shared" si="0"/>
        <v/>
      </c>
      <c r="F22" s="103"/>
      <c r="G22" s="6" t="str">
        <f t="shared" si="1"/>
        <v/>
      </c>
      <c r="H22" s="103"/>
      <c r="I22" s="104"/>
      <c r="J22" s="57"/>
      <c r="K22" s="6" t="str">
        <f t="shared" si="2"/>
        <v/>
      </c>
      <c r="L22" s="56"/>
      <c r="M22" s="6" t="str">
        <f t="shared" si="3"/>
        <v/>
      </c>
      <c r="N22" s="56"/>
      <c r="O22" s="60"/>
      <c r="P22" s="56"/>
      <c r="Q22" s="6" t="str">
        <f t="shared" si="4"/>
        <v/>
      </c>
      <c r="R22" s="56"/>
      <c r="S22" s="6" t="str">
        <f t="shared" si="5"/>
        <v/>
      </c>
      <c r="T22" s="56"/>
      <c r="U22" s="59"/>
      <c r="V22" s="57"/>
      <c r="W22" s="6" t="str">
        <f t="shared" si="6"/>
        <v/>
      </c>
      <c r="X22" s="56"/>
      <c r="Y22" s="6" t="str">
        <f t="shared" si="7"/>
        <v/>
      </c>
      <c r="Z22" s="56"/>
      <c r="AA22" s="60"/>
      <c r="AB22" s="56"/>
      <c r="AC22" s="6" t="str">
        <f t="shared" si="8"/>
        <v/>
      </c>
      <c r="AD22" s="56"/>
      <c r="AE22" s="6" t="str">
        <f t="shared" si="9"/>
        <v/>
      </c>
      <c r="AF22" s="56"/>
      <c r="AG22" s="59"/>
      <c r="AH22" s="57">
        <v>1</v>
      </c>
      <c r="AI22" s="6">
        <f t="shared" si="10"/>
        <v>14</v>
      </c>
      <c r="AJ22" s="56">
        <v>2</v>
      </c>
      <c r="AK22" s="6">
        <f t="shared" si="11"/>
        <v>28</v>
      </c>
      <c r="AL22" s="56">
        <v>4</v>
      </c>
      <c r="AM22" s="104" t="s">
        <v>79</v>
      </c>
      <c r="AN22" s="57"/>
      <c r="AO22" s="6" t="str">
        <f t="shared" si="12"/>
        <v/>
      </c>
      <c r="AP22" s="58"/>
      <c r="AQ22" s="6" t="str">
        <f t="shared" si="13"/>
        <v/>
      </c>
      <c r="AR22" s="58"/>
      <c r="AS22" s="61"/>
      <c r="AT22" s="56"/>
      <c r="AU22" s="6" t="str">
        <f t="shared" si="14"/>
        <v/>
      </c>
      <c r="AV22" s="56"/>
      <c r="AW22" s="6" t="str">
        <f t="shared" si="15"/>
        <v/>
      </c>
      <c r="AX22" s="56"/>
      <c r="AY22" s="56"/>
      <c r="AZ22" s="7">
        <f t="shared" si="16"/>
        <v>1</v>
      </c>
      <c r="BA22" s="6">
        <f t="shared" si="17"/>
        <v>14</v>
      </c>
      <c r="BB22" s="8">
        <f t="shared" si="18"/>
        <v>2</v>
      </c>
      <c r="BC22" s="6">
        <f t="shared" si="19"/>
        <v>28</v>
      </c>
      <c r="BD22" s="8">
        <f t="shared" si="20"/>
        <v>4</v>
      </c>
      <c r="BE22" s="9">
        <f t="shared" si="21"/>
        <v>3</v>
      </c>
      <c r="BF22" s="246" t="s">
        <v>274</v>
      </c>
      <c r="BG22" s="246" t="s">
        <v>291</v>
      </c>
    </row>
    <row r="23" spans="1:59" s="289" customFormat="1" ht="15.75" customHeight="1" x14ac:dyDescent="0.3">
      <c r="A23" s="235" t="s">
        <v>233</v>
      </c>
      <c r="B23" s="51" t="s">
        <v>31</v>
      </c>
      <c r="C23" s="52" t="s">
        <v>234</v>
      </c>
      <c r="D23" s="103"/>
      <c r="E23" s="6" t="str">
        <f t="shared" si="0"/>
        <v/>
      </c>
      <c r="F23" s="103"/>
      <c r="G23" s="6" t="str">
        <f t="shared" si="1"/>
        <v/>
      </c>
      <c r="H23" s="103"/>
      <c r="I23" s="104"/>
      <c r="J23" s="57"/>
      <c r="K23" s="6" t="str">
        <f t="shared" si="2"/>
        <v/>
      </c>
      <c r="L23" s="56"/>
      <c r="M23" s="6" t="str">
        <f t="shared" si="3"/>
        <v/>
      </c>
      <c r="N23" s="56"/>
      <c r="O23" s="60"/>
      <c r="P23" s="56"/>
      <c r="Q23" s="6" t="str">
        <f t="shared" si="4"/>
        <v/>
      </c>
      <c r="R23" s="56"/>
      <c r="S23" s="6" t="str">
        <f t="shared" si="5"/>
        <v/>
      </c>
      <c r="T23" s="56"/>
      <c r="U23" s="59"/>
      <c r="V23" s="57"/>
      <c r="W23" s="6" t="str">
        <f t="shared" si="6"/>
        <v/>
      </c>
      <c r="X23" s="56"/>
      <c r="Y23" s="6" t="str">
        <f t="shared" si="7"/>
        <v/>
      </c>
      <c r="Z23" s="56"/>
      <c r="AA23" s="60"/>
      <c r="AB23" s="56"/>
      <c r="AC23" s="6" t="str">
        <f t="shared" si="8"/>
        <v/>
      </c>
      <c r="AD23" s="56"/>
      <c r="AE23" s="6" t="str">
        <f t="shared" si="9"/>
        <v/>
      </c>
      <c r="AF23" s="56"/>
      <c r="AG23" s="59"/>
      <c r="AH23" s="57"/>
      <c r="AI23" s="6" t="str">
        <f t="shared" si="10"/>
        <v/>
      </c>
      <c r="AJ23" s="56"/>
      <c r="AK23" s="6" t="str">
        <f t="shared" si="11"/>
        <v/>
      </c>
      <c r="AL23" s="56"/>
      <c r="AM23" s="60"/>
      <c r="AN23" s="57">
        <v>2</v>
      </c>
      <c r="AO23" s="6">
        <f t="shared" si="12"/>
        <v>28</v>
      </c>
      <c r="AP23" s="56">
        <v>3</v>
      </c>
      <c r="AQ23" s="6">
        <f t="shared" si="13"/>
        <v>42</v>
      </c>
      <c r="AR23" s="56">
        <v>5</v>
      </c>
      <c r="AS23" s="236" t="s">
        <v>79</v>
      </c>
      <c r="AT23" s="57"/>
      <c r="AU23" s="6" t="str">
        <f t="shared" si="14"/>
        <v/>
      </c>
      <c r="AV23" s="56"/>
      <c r="AW23" s="6" t="str">
        <f t="shared" si="15"/>
        <v/>
      </c>
      <c r="AX23" s="56"/>
      <c r="AY23" s="56"/>
      <c r="AZ23" s="7">
        <f t="shared" si="16"/>
        <v>2</v>
      </c>
      <c r="BA23" s="6">
        <f t="shared" si="17"/>
        <v>28</v>
      </c>
      <c r="BB23" s="8">
        <f t="shared" si="18"/>
        <v>3</v>
      </c>
      <c r="BC23" s="6">
        <f t="shared" si="19"/>
        <v>42</v>
      </c>
      <c r="BD23" s="8">
        <f t="shared" si="20"/>
        <v>5</v>
      </c>
      <c r="BE23" s="9">
        <f t="shared" si="21"/>
        <v>5</v>
      </c>
      <c r="BF23" s="246" t="s">
        <v>274</v>
      </c>
      <c r="BG23" s="246" t="s">
        <v>282</v>
      </c>
    </row>
    <row r="24" spans="1:59" s="289" customFormat="1" ht="15.75" customHeight="1" x14ac:dyDescent="0.3">
      <c r="A24" s="235" t="s">
        <v>240</v>
      </c>
      <c r="B24" s="51" t="s">
        <v>31</v>
      </c>
      <c r="C24" s="52" t="s">
        <v>241</v>
      </c>
      <c r="D24" s="103"/>
      <c r="E24" s="6" t="str">
        <f t="shared" si="0"/>
        <v/>
      </c>
      <c r="F24" s="103"/>
      <c r="G24" s="6" t="str">
        <f t="shared" si="1"/>
        <v/>
      </c>
      <c r="H24" s="103"/>
      <c r="I24" s="104"/>
      <c r="J24" s="57"/>
      <c r="K24" s="6" t="str">
        <f t="shared" si="2"/>
        <v/>
      </c>
      <c r="L24" s="56"/>
      <c r="M24" s="6" t="str">
        <f t="shared" si="3"/>
        <v/>
      </c>
      <c r="N24" s="56"/>
      <c r="O24" s="60"/>
      <c r="P24" s="56"/>
      <c r="Q24" s="6" t="str">
        <f t="shared" si="4"/>
        <v/>
      </c>
      <c r="R24" s="56"/>
      <c r="S24" s="6" t="str">
        <f t="shared" si="5"/>
        <v/>
      </c>
      <c r="T24" s="56"/>
      <c r="U24" s="59"/>
      <c r="V24" s="57"/>
      <c r="W24" s="6" t="str">
        <f t="shared" si="6"/>
        <v/>
      </c>
      <c r="X24" s="56"/>
      <c r="Y24" s="6" t="str">
        <f t="shared" si="7"/>
        <v/>
      </c>
      <c r="Z24" s="56"/>
      <c r="AA24" s="60"/>
      <c r="AB24" s="56"/>
      <c r="AC24" s="6" t="str">
        <f t="shared" si="8"/>
        <v/>
      </c>
      <c r="AD24" s="56"/>
      <c r="AE24" s="6" t="str">
        <f t="shared" si="9"/>
        <v/>
      </c>
      <c r="AF24" s="56"/>
      <c r="AG24" s="59"/>
      <c r="AH24" s="57"/>
      <c r="AI24" s="6" t="str">
        <f t="shared" si="10"/>
        <v/>
      </c>
      <c r="AJ24" s="56"/>
      <c r="AK24" s="6" t="str">
        <f t="shared" si="11"/>
        <v/>
      </c>
      <c r="AL24" s="56"/>
      <c r="AM24" s="60"/>
      <c r="AN24" s="57">
        <v>2</v>
      </c>
      <c r="AO24" s="6">
        <f t="shared" si="12"/>
        <v>28</v>
      </c>
      <c r="AP24" s="56">
        <v>1</v>
      </c>
      <c r="AQ24" s="6">
        <f t="shared" si="13"/>
        <v>14</v>
      </c>
      <c r="AR24" s="56">
        <v>4</v>
      </c>
      <c r="AS24" s="60" t="s">
        <v>79</v>
      </c>
      <c r="AT24" s="56"/>
      <c r="AU24" s="6" t="str">
        <f t="shared" si="14"/>
        <v/>
      </c>
      <c r="AV24" s="56"/>
      <c r="AW24" s="6" t="str">
        <f t="shared" si="15"/>
        <v/>
      </c>
      <c r="AX24" s="56"/>
      <c r="AY24" s="56"/>
      <c r="AZ24" s="7">
        <f t="shared" si="16"/>
        <v>2</v>
      </c>
      <c r="BA24" s="6">
        <f t="shared" si="17"/>
        <v>28</v>
      </c>
      <c r="BB24" s="8">
        <f t="shared" si="18"/>
        <v>1</v>
      </c>
      <c r="BC24" s="6">
        <f t="shared" si="19"/>
        <v>14</v>
      </c>
      <c r="BD24" s="8">
        <f t="shared" si="20"/>
        <v>4</v>
      </c>
      <c r="BE24" s="9">
        <f t="shared" si="21"/>
        <v>3</v>
      </c>
      <c r="BF24" s="246" t="s">
        <v>274</v>
      </c>
      <c r="BG24" s="246" t="s">
        <v>283</v>
      </c>
    </row>
    <row r="25" spans="1:59" s="289" customFormat="1" x14ac:dyDescent="0.3">
      <c r="A25" s="235" t="s">
        <v>236</v>
      </c>
      <c r="B25" s="51" t="s">
        <v>31</v>
      </c>
      <c r="C25" s="52" t="s">
        <v>237</v>
      </c>
      <c r="D25" s="103"/>
      <c r="E25" s="6" t="str">
        <f t="shared" si="0"/>
        <v/>
      </c>
      <c r="F25" s="103"/>
      <c r="G25" s="6" t="str">
        <f t="shared" si="1"/>
        <v/>
      </c>
      <c r="H25" s="103"/>
      <c r="I25" s="104"/>
      <c r="J25" s="57"/>
      <c r="K25" s="6" t="str">
        <f t="shared" si="2"/>
        <v/>
      </c>
      <c r="L25" s="56"/>
      <c r="M25" s="6" t="str">
        <f t="shared" si="3"/>
        <v/>
      </c>
      <c r="N25" s="56"/>
      <c r="O25" s="60"/>
      <c r="P25" s="56"/>
      <c r="Q25" s="6" t="str">
        <f t="shared" si="4"/>
        <v/>
      </c>
      <c r="R25" s="56"/>
      <c r="S25" s="6" t="str">
        <f t="shared" si="5"/>
        <v/>
      </c>
      <c r="T25" s="56"/>
      <c r="U25" s="59"/>
      <c r="V25" s="57"/>
      <c r="W25" s="6" t="str">
        <f t="shared" si="6"/>
        <v/>
      </c>
      <c r="X25" s="56"/>
      <c r="Y25" s="6" t="str">
        <f t="shared" si="7"/>
        <v/>
      </c>
      <c r="Z25" s="56"/>
      <c r="AA25" s="60"/>
      <c r="AB25" s="56"/>
      <c r="AC25" s="6" t="str">
        <f t="shared" si="8"/>
        <v/>
      </c>
      <c r="AD25" s="56"/>
      <c r="AE25" s="6" t="str">
        <f t="shared" si="9"/>
        <v/>
      </c>
      <c r="AF25" s="56"/>
      <c r="AG25" s="59"/>
      <c r="AH25" s="57"/>
      <c r="AI25" s="6" t="str">
        <f t="shared" si="10"/>
        <v/>
      </c>
      <c r="AJ25" s="56"/>
      <c r="AK25" s="6" t="str">
        <f t="shared" si="11"/>
        <v/>
      </c>
      <c r="AL25" s="56"/>
      <c r="AM25" s="60"/>
      <c r="AN25" s="57">
        <v>2</v>
      </c>
      <c r="AO25" s="6">
        <f t="shared" si="12"/>
        <v>28</v>
      </c>
      <c r="AP25" s="56">
        <v>3</v>
      </c>
      <c r="AQ25" s="6">
        <f t="shared" si="13"/>
        <v>42</v>
      </c>
      <c r="AR25" s="56">
        <v>5</v>
      </c>
      <c r="AS25" s="60" t="s">
        <v>112</v>
      </c>
      <c r="AT25" s="56"/>
      <c r="AU25" s="6" t="str">
        <f t="shared" si="14"/>
        <v/>
      </c>
      <c r="AV25" s="56"/>
      <c r="AW25" s="6" t="str">
        <f t="shared" si="15"/>
        <v/>
      </c>
      <c r="AX25" s="56"/>
      <c r="AY25" s="56"/>
      <c r="AZ25" s="237">
        <f t="shared" si="16"/>
        <v>2</v>
      </c>
      <c r="BA25" s="6">
        <f t="shared" si="17"/>
        <v>28</v>
      </c>
      <c r="BB25" s="238">
        <f t="shared" si="18"/>
        <v>3</v>
      </c>
      <c r="BC25" s="6">
        <f t="shared" si="19"/>
        <v>42</v>
      </c>
      <c r="BD25" s="238">
        <f t="shared" si="20"/>
        <v>5</v>
      </c>
      <c r="BE25" s="9">
        <f t="shared" si="21"/>
        <v>5</v>
      </c>
      <c r="BF25" s="246" t="s">
        <v>274</v>
      </c>
      <c r="BG25" s="246" t="s">
        <v>287</v>
      </c>
    </row>
    <row r="26" spans="1:59" s="289" customFormat="1" x14ac:dyDescent="0.3">
      <c r="A26" s="235" t="s">
        <v>238</v>
      </c>
      <c r="B26" s="51" t="s">
        <v>31</v>
      </c>
      <c r="C26" s="52" t="s">
        <v>239</v>
      </c>
      <c r="D26" s="103"/>
      <c r="E26" s="6" t="str">
        <f t="shared" si="0"/>
        <v/>
      </c>
      <c r="F26" s="103"/>
      <c r="G26" s="6" t="str">
        <f t="shared" si="1"/>
        <v/>
      </c>
      <c r="H26" s="103"/>
      <c r="I26" s="104"/>
      <c r="J26" s="57"/>
      <c r="K26" s="6" t="str">
        <f t="shared" si="2"/>
        <v/>
      </c>
      <c r="L26" s="56"/>
      <c r="M26" s="6" t="str">
        <f t="shared" si="3"/>
        <v/>
      </c>
      <c r="N26" s="56"/>
      <c r="O26" s="60"/>
      <c r="P26" s="56"/>
      <c r="Q26" s="6" t="str">
        <f t="shared" si="4"/>
        <v/>
      </c>
      <c r="R26" s="56"/>
      <c r="S26" s="6" t="str">
        <f t="shared" si="5"/>
        <v/>
      </c>
      <c r="T26" s="56"/>
      <c r="U26" s="59"/>
      <c r="V26" s="57"/>
      <c r="W26" s="6" t="str">
        <f t="shared" si="6"/>
        <v/>
      </c>
      <c r="X26" s="56"/>
      <c r="Y26" s="6" t="str">
        <f t="shared" si="7"/>
        <v/>
      </c>
      <c r="Z26" s="56"/>
      <c r="AA26" s="60"/>
      <c r="AB26" s="56"/>
      <c r="AC26" s="6" t="str">
        <f t="shared" si="8"/>
        <v/>
      </c>
      <c r="AD26" s="56"/>
      <c r="AE26" s="6" t="str">
        <f t="shared" si="9"/>
        <v/>
      </c>
      <c r="AF26" s="56"/>
      <c r="AG26" s="59"/>
      <c r="AH26" s="57"/>
      <c r="AI26" s="6" t="str">
        <f t="shared" si="10"/>
        <v/>
      </c>
      <c r="AJ26" s="56"/>
      <c r="AK26" s="6" t="str">
        <f t="shared" si="11"/>
        <v/>
      </c>
      <c r="AL26" s="56"/>
      <c r="AM26" s="60"/>
      <c r="AN26" s="57">
        <v>2</v>
      </c>
      <c r="AO26" s="6">
        <f t="shared" si="12"/>
        <v>28</v>
      </c>
      <c r="AP26" s="56">
        <v>3</v>
      </c>
      <c r="AQ26" s="6">
        <f t="shared" si="13"/>
        <v>42</v>
      </c>
      <c r="AR26" s="56">
        <v>5</v>
      </c>
      <c r="AS26" s="60" t="s">
        <v>97</v>
      </c>
      <c r="AT26" s="56"/>
      <c r="AU26" s="6" t="str">
        <f t="shared" si="14"/>
        <v/>
      </c>
      <c r="AV26" s="56"/>
      <c r="AW26" s="6" t="str">
        <f t="shared" si="15"/>
        <v/>
      </c>
      <c r="AX26" s="56"/>
      <c r="AY26" s="56"/>
      <c r="AZ26" s="237">
        <f t="shared" si="16"/>
        <v>2</v>
      </c>
      <c r="BA26" s="6">
        <f t="shared" si="17"/>
        <v>28</v>
      </c>
      <c r="BB26" s="238">
        <f t="shared" si="18"/>
        <v>3</v>
      </c>
      <c r="BC26" s="6">
        <f t="shared" si="19"/>
        <v>42</v>
      </c>
      <c r="BD26" s="238">
        <f t="shared" si="20"/>
        <v>5</v>
      </c>
      <c r="BE26" s="9">
        <f t="shared" si="21"/>
        <v>5</v>
      </c>
      <c r="BF26" s="246" t="s">
        <v>274</v>
      </c>
      <c r="BG26" s="246" t="s">
        <v>282</v>
      </c>
    </row>
    <row r="27" spans="1:59" s="289" customFormat="1" ht="15.75" customHeight="1" x14ac:dyDescent="0.3">
      <c r="A27" s="355" t="s">
        <v>531</v>
      </c>
      <c r="B27" s="51" t="s">
        <v>31</v>
      </c>
      <c r="C27" s="306" t="s">
        <v>235</v>
      </c>
      <c r="D27" s="103"/>
      <c r="E27" s="6" t="str">
        <f t="shared" si="0"/>
        <v/>
      </c>
      <c r="F27" s="103"/>
      <c r="G27" s="6" t="str">
        <f t="shared" si="1"/>
        <v/>
      </c>
      <c r="H27" s="103"/>
      <c r="I27" s="104"/>
      <c r="J27" s="57"/>
      <c r="K27" s="6" t="str">
        <f t="shared" si="2"/>
        <v/>
      </c>
      <c r="L27" s="56"/>
      <c r="M27" s="6" t="str">
        <f t="shared" si="3"/>
        <v/>
      </c>
      <c r="N27" s="56"/>
      <c r="O27" s="60"/>
      <c r="P27" s="56"/>
      <c r="Q27" s="6" t="str">
        <f t="shared" si="4"/>
        <v/>
      </c>
      <c r="R27" s="56"/>
      <c r="S27" s="6" t="str">
        <f t="shared" si="5"/>
        <v/>
      </c>
      <c r="T27" s="56"/>
      <c r="U27" s="59"/>
      <c r="V27" s="57"/>
      <c r="W27" s="6" t="str">
        <f t="shared" si="6"/>
        <v/>
      </c>
      <c r="X27" s="56"/>
      <c r="Y27" s="6" t="str">
        <f t="shared" si="7"/>
        <v/>
      </c>
      <c r="Z27" s="56"/>
      <c r="AA27" s="60"/>
      <c r="AB27" s="56"/>
      <c r="AC27" s="6" t="str">
        <f t="shared" si="8"/>
        <v/>
      </c>
      <c r="AD27" s="56"/>
      <c r="AE27" s="6" t="str">
        <f t="shared" si="9"/>
        <v/>
      </c>
      <c r="AF27" s="56"/>
      <c r="AG27" s="59"/>
      <c r="AH27" s="57"/>
      <c r="AI27" s="6" t="str">
        <f t="shared" si="10"/>
        <v/>
      </c>
      <c r="AJ27" s="56"/>
      <c r="AK27" s="6" t="str">
        <f t="shared" si="11"/>
        <v/>
      </c>
      <c r="AL27" s="56"/>
      <c r="AM27" s="60"/>
      <c r="AN27" s="57"/>
      <c r="AO27" s="6" t="str">
        <f t="shared" si="12"/>
        <v/>
      </c>
      <c r="AP27" s="58"/>
      <c r="AQ27" s="6" t="str">
        <f t="shared" si="13"/>
        <v/>
      </c>
      <c r="AR27" s="58"/>
      <c r="AS27" s="61"/>
      <c r="AT27" s="56">
        <v>2</v>
      </c>
      <c r="AU27" s="6">
        <f t="shared" si="14"/>
        <v>28</v>
      </c>
      <c r="AV27" s="56">
        <v>3</v>
      </c>
      <c r="AW27" s="6">
        <f t="shared" si="15"/>
        <v>42</v>
      </c>
      <c r="AX27" s="302">
        <v>6</v>
      </c>
      <c r="AY27" s="236" t="s">
        <v>112</v>
      </c>
      <c r="AZ27" s="7">
        <f t="shared" si="16"/>
        <v>2</v>
      </c>
      <c r="BA27" s="6">
        <f t="shared" si="17"/>
        <v>28</v>
      </c>
      <c r="BB27" s="8">
        <f t="shared" si="18"/>
        <v>3</v>
      </c>
      <c r="BC27" s="6">
        <f t="shared" si="19"/>
        <v>42</v>
      </c>
      <c r="BD27" s="8">
        <f t="shared" si="20"/>
        <v>6</v>
      </c>
      <c r="BE27" s="9">
        <f t="shared" si="21"/>
        <v>5</v>
      </c>
      <c r="BF27" s="246" t="s">
        <v>274</v>
      </c>
      <c r="BG27" s="246" t="s">
        <v>287</v>
      </c>
    </row>
    <row r="28" spans="1:59" s="289" customFormat="1" ht="15.75" customHeight="1" x14ac:dyDescent="0.3">
      <c r="A28" s="189" t="s">
        <v>242</v>
      </c>
      <c r="B28" s="51" t="s">
        <v>31</v>
      </c>
      <c r="C28" s="52" t="s">
        <v>243</v>
      </c>
      <c r="D28" s="103"/>
      <c r="E28" s="6" t="str">
        <f t="shared" si="0"/>
        <v/>
      </c>
      <c r="F28" s="103"/>
      <c r="G28" s="6" t="str">
        <f t="shared" si="1"/>
        <v/>
      </c>
      <c r="H28" s="103"/>
      <c r="I28" s="104"/>
      <c r="J28" s="57"/>
      <c r="K28" s="6" t="str">
        <f t="shared" si="2"/>
        <v/>
      </c>
      <c r="L28" s="56"/>
      <c r="M28" s="6" t="str">
        <f t="shared" si="3"/>
        <v/>
      </c>
      <c r="N28" s="56"/>
      <c r="O28" s="60"/>
      <c r="P28" s="56"/>
      <c r="Q28" s="6" t="str">
        <f t="shared" si="4"/>
        <v/>
      </c>
      <c r="R28" s="56"/>
      <c r="S28" s="6" t="str">
        <f t="shared" si="5"/>
        <v/>
      </c>
      <c r="T28" s="56"/>
      <c r="U28" s="59"/>
      <c r="V28" s="57"/>
      <c r="W28" s="6" t="str">
        <f t="shared" si="6"/>
        <v/>
      </c>
      <c r="X28" s="56"/>
      <c r="Y28" s="6" t="str">
        <f t="shared" si="7"/>
        <v/>
      </c>
      <c r="Z28" s="56"/>
      <c r="AA28" s="60"/>
      <c r="AB28" s="56"/>
      <c r="AC28" s="6" t="str">
        <f t="shared" si="8"/>
        <v/>
      </c>
      <c r="AD28" s="56"/>
      <c r="AE28" s="6" t="str">
        <f t="shared" si="9"/>
        <v/>
      </c>
      <c r="AF28" s="56"/>
      <c r="AG28" s="59"/>
      <c r="AH28" s="57"/>
      <c r="AI28" s="6" t="str">
        <f t="shared" si="10"/>
        <v/>
      </c>
      <c r="AJ28" s="56"/>
      <c r="AK28" s="6" t="str">
        <f t="shared" si="11"/>
        <v/>
      </c>
      <c r="AL28" s="56"/>
      <c r="AM28" s="60"/>
      <c r="AN28" s="57"/>
      <c r="AO28" s="6" t="str">
        <f t="shared" si="12"/>
        <v/>
      </c>
      <c r="AP28" s="58"/>
      <c r="AQ28" s="6" t="str">
        <f t="shared" si="13"/>
        <v/>
      </c>
      <c r="AR28" s="58"/>
      <c r="AS28" s="61"/>
      <c r="AT28" s="56">
        <v>2</v>
      </c>
      <c r="AU28" s="6">
        <f t="shared" si="14"/>
        <v>28</v>
      </c>
      <c r="AV28" s="56">
        <v>1</v>
      </c>
      <c r="AW28" s="6">
        <f t="shared" si="15"/>
        <v>14</v>
      </c>
      <c r="AX28" s="56">
        <v>4</v>
      </c>
      <c r="AY28" s="236" t="s">
        <v>79</v>
      </c>
      <c r="AZ28" s="7">
        <f t="shared" si="16"/>
        <v>2</v>
      </c>
      <c r="BA28" s="6">
        <f t="shared" si="17"/>
        <v>28</v>
      </c>
      <c r="BB28" s="8">
        <f t="shared" si="18"/>
        <v>1</v>
      </c>
      <c r="BC28" s="6">
        <f t="shared" si="19"/>
        <v>14</v>
      </c>
      <c r="BD28" s="8">
        <f t="shared" si="20"/>
        <v>4</v>
      </c>
      <c r="BE28" s="9">
        <f t="shared" si="21"/>
        <v>3</v>
      </c>
      <c r="BF28" s="246" t="s">
        <v>274</v>
      </c>
      <c r="BG28" s="246" t="s">
        <v>287</v>
      </c>
    </row>
    <row r="29" spans="1:59" s="289" customFormat="1" ht="15.75" customHeight="1" x14ac:dyDescent="0.3">
      <c r="A29" s="189" t="s">
        <v>244</v>
      </c>
      <c r="B29" s="51" t="s">
        <v>31</v>
      </c>
      <c r="C29" s="52" t="s">
        <v>245</v>
      </c>
      <c r="D29" s="103"/>
      <c r="E29" s="6" t="str">
        <f t="shared" si="0"/>
        <v/>
      </c>
      <c r="F29" s="103"/>
      <c r="G29" s="6" t="str">
        <f t="shared" si="1"/>
        <v/>
      </c>
      <c r="H29" s="103"/>
      <c r="I29" s="104"/>
      <c r="J29" s="57"/>
      <c r="K29" s="6" t="str">
        <f t="shared" si="2"/>
        <v/>
      </c>
      <c r="L29" s="56"/>
      <c r="M29" s="6" t="str">
        <f t="shared" si="3"/>
        <v/>
      </c>
      <c r="N29" s="56"/>
      <c r="O29" s="60"/>
      <c r="P29" s="56"/>
      <c r="Q29" s="6" t="str">
        <f t="shared" si="4"/>
        <v/>
      </c>
      <c r="R29" s="56"/>
      <c r="S29" s="6" t="str">
        <f t="shared" si="5"/>
        <v/>
      </c>
      <c r="T29" s="56"/>
      <c r="U29" s="59"/>
      <c r="V29" s="57"/>
      <c r="W29" s="6" t="str">
        <f t="shared" si="6"/>
        <v/>
      </c>
      <c r="X29" s="56"/>
      <c r="Y29" s="6" t="str">
        <f t="shared" si="7"/>
        <v/>
      </c>
      <c r="Z29" s="56"/>
      <c r="AA29" s="60"/>
      <c r="AB29" s="56"/>
      <c r="AC29" s="6" t="str">
        <f t="shared" si="8"/>
        <v/>
      </c>
      <c r="AD29" s="56"/>
      <c r="AE29" s="6" t="str">
        <f t="shared" si="9"/>
        <v/>
      </c>
      <c r="AF29" s="56"/>
      <c r="AG29" s="59"/>
      <c r="AH29" s="57"/>
      <c r="AI29" s="6" t="str">
        <f t="shared" si="10"/>
        <v/>
      </c>
      <c r="AJ29" s="56"/>
      <c r="AK29" s="6" t="str">
        <f t="shared" si="11"/>
        <v/>
      </c>
      <c r="AL29" s="56"/>
      <c r="AM29" s="60"/>
      <c r="AN29" s="57"/>
      <c r="AO29" s="6" t="str">
        <f t="shared" si="12"/>
        <v/>
      </c>
      <c r="AP29" s="58"/>
      <c r="AQ29" s="6" t="str">
        <f t="shared" si="13"/>
        <v/>
      </c>
      <c r="AR29" s="58"/>
      <c r="AS29" s="61"/>
      <c r="AT29" s="56"/>
      <c r="AU29" s="6" t="str">
        <f t="shared" si="14"/>
        <v/>
      </c>
      <c r="AV29" s="56">
        <v>2</v>
      </c>
      <c r="AW29" s="6">
        <f t="shared" si="15"/>
        <v>28</v>
      </c>
      <c r="AX29" s="56">
        <v>2</v>
      </c>
      <c r="AY29" s="56" t="s">
        <v>114</v>
      </c>
      <c r="AZ29" s="7" t="str">
        <f t="shared" si="16"/>
        <v/>
      </c>
      <c r="BA29" s="6" t="str">
        <f t="shared" si="17"/>
        <v/>
      </c>
      <c r="BB29" s="8">
        <f t="shared" si="18"/>
        <v>2</v>
      </c>
      <c r="BC29" s="6">
        <f t="shared" si="19"/>
        <v>28</v>
      </c>
      <c r="BD29" s="8">
        <f t="shared" si="20"/>
        <v>2</v>
      </c>
      <c r="BE29" s="9">
        <f t="shared" si="21"/>
        <v>2</v>
      </c>
      <c r="BF29" s="246" t="s">
        <v>274</v>
      </c>
      <c r="BG29" s="246" t="s">
        <v>287</v>
      </c>
    </row>
    <row r="30" spans="1:59" s="289" customFormat="1" ht="15.75" customHeight="1" x14ac:dyDescent="0.3">
      <c r="A30" s="189" t="s">
        <v>246</v>
      </c>
      <c r="B30" s="51" t="s">
        <v>31</v>
      </c>
      <c r="C30" s="52" t="s">
        <v>247</v>
      </c>
      <c r="D30" s="103"/>
      <c r="E30" s="6" t="str">
        <f t="shared" si="0"/>
        <v/>
      </c>
      <c r="F30" s="103"/>
      <c r="G30" s="6" t="str">
        <f t="shared" si="1"/>
        <v/>
      </c>
      <c r="H30" s="103"/>
      <c r="I30" s="104"/>
      <c r="J30" s="57"/>
      <c r="K30" s="6" t="str">
        <f t="shared" si="2"/>
        <v/>
      </c>
      <c r="L30" s="56"/>
      <c r="M30" s="6" t="str">
        <f t="shared" si="3"/>
        <v/>
      </c>
      <c r="N30" s="56"/>
      <c r="O30" s="60"/>
      <c r="P30" s="56"/>
      <c r="Q30" s="6" t="str">
        <f t="shared" si="4"/>
        <v/>
      </c>
      <c r="R30" s="56"/>
      <c r="S30" s="6" t="str">
        <f t="shared" si="5"/>
        <v/>
      </c>
      <c r="T30" s="56"/>
      <c r="U30" s="59"/>
      <c r="V30" s="57"/>
      <c r="W30" s="6" t="str">
        <f t="shared" si="6"/>
        <v/>
      </c>
      <c r="X30" s="56"/>
      <c r="Y30" s="6" t="str">
        <f t="shared" si="7"/>
        <v/>
      </c>
      <c r="Z30" s="56"/>
      <c r="AA30" s="60"/>
      <c r="AB30" s="56"/>
      <c r="AC30" s="6" t="str">
        <f t="shared" si="8"/>
        <v/>
      </c>
      <c r="AD30" s="56"/>
      <c r="AE30" s="6" t="str">
        <f t="shared" si="9"/>
        <v/>
      </c>
      <c r="AF30" s="56"/>
      <c r="AG30" s="59"/>
      <c r="AH30" s="57"/>
      <c r="AI30" s="6" t="str">
        <f t="shared" si="10"/>
        <v/>
      </c>
      <c r="AJ30" s="56"/>
      <c r="AK30" s="6" t="str">
        <f t="shared" si="11"/>
        <v/>
      </c>
      <c r="AL30" s="56"/>
      <c r="AM30" s="60"/>
      <c r="AN30" s="57"/>
      <c r="AO30" s="6" t="str">
        <f t="shared" si="12"/>
        <v/>
      </c>
      <c r="AP30" s="58"/>
      <c r="AQ30" s="6" t="str">
        <f t="shared" si="13"/>
        <v/>
      </c>
      <c r="AR30" s="58"/>
      <c r="AS30" s="61"/>
      <c r="AT30" s="56">
        <v>2</v>
      </c>
      <c r="AU30" s="6">
        <f t="shared" si="14"/>
        <v>28</v>
      </c>
      <c r="AV30" s="56"/>
      <c r="AW30" s="6" t="str">
        <f t="shared" si="15"/>
        <v/>
      </c>
      <c r="AX30" s="56">
        <v>2</v>
      </c>
      <c r="AY30" s="303" t="s">
        <v>79</v>
      </c>
      <c r="AZ30" s="7">
        <f t="shared" si="16"/>
        <v>2</v>
      </c>
      <c r="BA30" s="6">
        <f t="shared" si="17"/>
        <v>28</v>
      </c>
      <c r="BB30" s="8" t="str">
        <f t="shared" si="18"/>
        <v/>
      </c>
      <c r="BC30" s="6" t="str">
        <f t="shared" si="19"/>
        <v/>
      </c>
      <c r="BD30" s="8">
        <f t="shared" si="20"/>
        <v>2</v>
      </c>
      <c r="BE30" s="9">
        <f t="shared" si="21"/>
        <v>2</v>
      </c>
      <c r="BF30" s="246" t="s">
        <v>274</v>
      </c>
      <c r="BG30" s="246" t="s">
        <v>292</v>
      </c>
    </row>
    <row r="31" spans="1:59" s="122" customFormat="1" ht="15.75" customHeight="1" thickBot="1" x14ac:dyDescent="0.35">
      <c r="A31" s="188"/>
      <c r="B31" s="11"/>
      <c r="C31" s="175" t="s">
        <v>51</v>
      </c>
      <c r="D31" s="133">
        <f>SUM(D12:D30)</f>
        <v>0</v>
      </c>
      <c r="E31" s="133">
        <f>SUM(E12:E30)</f>
        <v>0</v>
      </c>
      <c r="F31" s="133">
        <f>SUM(F12:F30)</f>
        <v>0</v>
      </c>
      <c r="G31" s="133">
        <f>SUM(G12:G30)</f>
        <v>0</v>
      </c>
      <c r="H31" s="133">
        <f>SUM(H12:H30)</f>
        <v>0</v>
      </c>
      <c r="I31" s="196" t="s">
        <v>17</v>
      </c>
      <c r="J31" s="133">
        <f>SUM(J12:J30)</f>
        <v>0</v>
      </c>
      <c r="K31" s="133">
        <f>SUM(K12:K30)</f>
        <v>0</v>
      </c>
      <c r="L31" s="133">
        <f>SUM(L12:L30)</f>
        <v>0</v>
      </c>
      <c r="M31" s="133">
        <f>SUM(M12:M30)</f>
        <v>0</v>
      </c>
      <c r="N31" s="133">
        <f>SUM(N12:N30)</f>
        <v>0</v>
      </c>
      <c r="O31" s="196" t="s">
        <v>17</v>
      </c>
      <c r="P31" s="133">
        <f>SUM(P12:P30)</f>
        <v>0</v>
      </c>
      <c r="Q31" s="133">
        <f>SUM(Q12:Q30)</f>
        <v>0</v>
      </c>
      <c r="R31" s="133">
        <f>SUM(R12:R30)</f>
        <v>0</v>
      </c>
      <c r="S31" s="133">
        <f>SUM(S12:S30)</f>
        <v>0</v>
      </c>
      <c r="T31" s="133">
        <f>SUM(T12:T30)</f>
        <v>0</v>
      </c>
      <c r="U31" s="196" t="s">
        <v>17</v>
      </c>
      <c r="V31" s="133">
        <f>SUM(V12:V30)</f>
        <v>0</v>
      </c>
      <c r="W31" s="133">
        <f>SUM(W12:W30)</f>
        <v>0</v>
      </c>
      <c r="X31" s="133">
        <f>SUM(X12:X30)</f>
        <v>0</v>
      </c>
      <c r="Y31" s="133">
        <f>SUM(Y12:Y30)</f>
        <v>0</v>
      </c>
      <c r="Z31" s="133">
        <f>SUM(Z12:Z30)</f>
        <v>0</v>
      </c>
      <c r="AA31" s="196" t="s">
        <v>17</v>
      </c>
      <c r="AB31" s="133">
        <f>SUM(AB12:AB30)</f>
        <v>9</v>
      </c>
      <c r="AC31" s="133">
        <f>SUM(AC12:AC30)</f>
        <v>126</v>
      </c>
      <c r="AD31" s="133">
        <f>SUM(AD12:AD30)</f>
        <v>7</v>
      </c>
      <c r="AE31" s="133">
        <f>SUM(AE12:AE30)</f>
        <v>98</v>
      </c>
      <c r="AF31" s="133">
        <f>SUM(AF12:AF30)</f>
        <v>16</v>
      </c>
      <c r="AG31" s="196" t="s">
        <v>17</v>
      </c>
      <c r="AH31" s="133">
        <f>SUM(AH12:AH30)</f>
        <v>6</v>
      </c>
      <c r="AI31" s="133">
        <f>SUM(AI12:AI30)</f>
        <v>84</v>
      </c>
      <c r="AJ31" s="133">
        <f>SUM(AJ12:AJ30)</f>
        <v>8</v>
      </c>
      <c r="AK31" s="133">
        <f>SUM(AK12:AK30)</f>
        <v>112</v>
      </c>
      <c r="AL31" s="133">
        <f>SUM(AL12:AL30)</f>
        <v>17</v>
      </c>
      <c r="AM31" s="196" t="s">
        <v>17</v>
      </c>
      <c r="AN31" s="133">
        <f>SUM(AN12:AN30)</f>
        <v>8</v>
      </c>
      <c r="AO31" s="133">
        <f>SUM(AO12:AO30)</f>
        <v>112</v>
      </c>
      <c r="AP31" s="133">
        <f>SUM(AP12:AP30)</f>
        <v>10</v>
      </c>
      <c r="AQ31" s="133">
        <f>SUM(AQ12:AQ30)</f>
        <v>140</v>
      </c>
      <c r="AR31" s="133">
        <f>SUM(AR12:AR30)</f>
        <v>19</v>
      </c>
      <c r="AS31" s="196" t="s">
        <v>17</v>
      </c>
      <c r="AT31" s="133">
        <f>SUM(AT12:AT30)</f>
        <v>6</v>
      </c>
      <c r="AU31" s="133">
        <f>SUM(AU12:AU30)</f>
        <v>84</v>
      </c>
      <c r="AV31" s="133">
        <f>SUM(AV12:AV30)</f>
        <v>6</v>
      </c>
      <c r="AW31" s="133">
        <f>SUM(AW12:AW30)</f>
        <v>84</v>
      </c>
      <c r="AX31" s="133">
        <f>SUM(AX12:AX30)</f>
        <v>14</v>
      </c>
      <c r="AY31" s="196" t="s">
        <v>17</v>
      </c>
      <c r="AZ31" s="133">
        <f t="shared" ref="AZ31:BE31" si="22">SUM(AZ12:AZ30)</f>
        <v>29</v>
      </c>
      <c r="BA31" s="133">
        <f t="shared" si="22"/>
        <v>406</v>
      </c>
      <c r="BB31" s="133">
        <f t="shared" si="22"/>
        <v>31</v>
      </c>
      <c r="BC31" s="133">
        <f t="shared" si="22"/>
        <v>434</v>
      </c>
      <c r="BD31" s="133">
        <f t="shared" si="22"/>
        <v>66</v>
      </c>
      <c r="BE31" s="133">
        <f t="shared" si="22"/>
        <v>60</v>
      </c>
    </row>
    <row r="32" spans="1:59" s="122" customFormat="1" ht="15.75" customHeight="1" thickBot="1" x14ac:dyDescent="0.35">
      <c r="A32" s="173"/>
      <c r="B32" s="174"/>
      <c r="C32" s="120" t="s">
        <v>41</v>
      </c>
      <c r="D32" s="121">
        <f>D10+D31</f>
        <v>0</v>
      </c>
      <c r="E32" s="121">
        <f>E10+E31</f>
        <v>0</v>
      </c>
      <c r="F32" s="121">
        <f>F10+F31</f>
        <v>30</v>
      </c>
      <c r="G32" s="121">
        <f>G10+G31</f>
        <v>600</v>
      </c>
      <c r="H32" s="121">
        <f>H10+H31</f>
        <v>27</v>
      </c>
      <c r="I32" s="197" t="s">
        <v>17</v>
      </c>
      <c r="J32" s="121">
        <f>J10+J31</f>
        <v>14</v>
      </c>
      <c r="K32" s="121">
        <f>K10+K31</f>
        <v>196</v>
      </c>
      <c r="L32" s="121">
        <f>L10+L31</f>
        <v>19</v>
      </c>
      <c r="M32" s="121">
        <f>M10+M31</f>
        <v>266</v>
      </c>
      <c r="N32" s="121">
        <f>N10+N31</f>
        <v>32</v>
      </c>
      <c r="O32" s="197" t="s">
        <v>17</v>
      </c>
      <c r="P32" s="121">
        <f>P10+P31</f>
        <v>13</v>
      </c>
      <c r="Q32" s="121">
        <f>Q10+Q31</f>
        <v>182</v>
      </c>
      <c r="R32" s="121">
        <f>R10+R31</f>
        <v>20</v>
      </c>
      <c r="S32" s="121">
        <f>S10+S31</f>
        <v>290</v>
      </c>
      <c r="T32" s="121">
        <f>T10+T31</f>
        <v>30</v>
      </c>
      <c r="U32" s="197" t="s">
        <v>17</v>
      </c>
      <c r="V32" s="121">
        <f>V10+V31</f>
        <v>10</v>
      </c>
      <c r="W32" s="121">
        <f>W10+W31</f>
        <v>140</v>
      </c>
      <c r="X32" s="121">
        <f>X10+X31</f>
        <v>21</v>
      </c>
      <c r="Y32" s="121">
        <f>Y10+Y31</f>
        <v>294</v>
      </c>
      <c r="Z32" s="121">
        <f>Z10+Z31</f>
        <v>31</v>
      </c>
      <c r="AA32" s="197" t="s">
        <v>17</v>
      </c>
      <c r="AB32" s="121">
        <f>AB10+AB31</f>
        <v>14</v>
      </c>
      <c r="AC32" s="121">
        <f>AC10+AC31</f>
        <v>196</v>
      </c>
      <c r="AD32" s="121">
        <f>AD10+AD31</f>
        <v>16</v>
      </c>
      <c r="AE32" s="121">
        <f>AE10+AE31</f>
        <v>224</v>
      </c>
      <c r="AF32" s="121">
        <f>AF10+AF31</f>
        <v>28</v>
      </c>
      <c r="AG32" s="197" t="s">
        <v>17</v>
      </c>
      <c r="AH32" s="121">
        <f>AH10+AH31</f>
        <v>10</v>
      </c>
      <c r="AI32" s="121">
        <f>AI10+AI31</f>
        <v>140</v>
      </c>
      <c r="AJ32" s="121">
        <f>AJ10+AJ31</f>
        <v>21</v>
      </c>
      <c r="AK32" s="121">
        <f>AK10+AK31</f>
        <v>300</v>
      </c>
      <c r="AL32" s="121">
        <f>AL10+AL31</f>
        <v>33</v>
      </c>
      <c r="AM32" s="197" t="s">
        <v>17</v>
      </c>
      <c r="AN32" s="121">
        <f>AN10+AN31</f>
        <v>11</v>
      </c>
      <c r="AO32" s="121">
        <f>AO10+AO31</f>
        <v>154</v>
      </c>
      <c r="AP32" s="121">
        <f>AP10+AP31</f>
        <v>22</v>
      </c>
      <c r="AQ32" s="121">
        <f>AQ10+AQ31</f>
        <v>314</v>
      </c>
      <c r="AR32" s="121">
        <f>AR10+AR31</f>
        <v>33</v>
      </c>
      <c r="AS32" s="197" t="s">
        <v>17</v>
      </c>
      <c r="AT32" s="121">
        <f>AT10+AT31</f>
        <v>7</v>
      </c>
      <c r="AU32" s="121">
        <f>AU10+AU31</f>
        <v>98</v>
      </c>
      <c r="AV32" s="121">
        <f>AV10+AV31</f>
        <v>27</v>
      </c>
      <c r="AW32" s="121">
        <f>AW10+AW31</f>
        <v>394</v>
      </c>
      <c r="AX32" s="121">
        <f>AX10+AX31</f>
        <v>28</v>
      </c>
      <c r="AY32" s="197" t="s">
        <v>17</v>
      </c>
      <c r="AZ32" s="134">
        <f t="shared" ref="AZ32:BE32" si="23">AZ10+AZ31</f>
        <v>79</v>
      </c>
      <c r="BA32" s="134">
        <f t="shared" si="23"/>
        <v>1106</v>
      </c>
      <c r="BB32" s="134">
        <f t="shared" si="23"/>
        <v>176</v>
      </c>
      <c r="BC32" s="134">
        <f t="shared" si="23"/>
        <v>2492</v>
      </c>
      <c r="BD32" s="134">
        <f t="shared" si="23"/>
        <v>240</v>
      </c>
      <c r="BE32" s="134">
        <f t="shared" si="23"/>
        <v>253</v>
      </c>
    </row>
    <row r="33" spans="1:59" ht="18.75" customHeight="1" x14ac:dyDescent="0.3">
      <c r="A33" s="135"/>
      <c r="B33" s="136"/>
      <c r="C33" s="137" t="s">
        <v>16</v>
      </c>
      <c r="D33" s="448"/>
      <c r="E33" s="449"/>
      <c r="F33" s="449"/>
      <c r="G33" s="449"/>
      <c r="H33" s="449"/>
      <c r="I33" s="449"/>
      <c r="J33" s="449"/>
      <c r="K33" s="449"/>
      <c r="L33" s="449"/>
      <c r="M33" s="449"/>
      <c r="N33" s="449"/>
      <c r="O33" s="449"/>
      <c r="P33" s="449"/>
      <c r="Q33" s="449"/>
      <c r="R33" s="449"/>
      <c r="S33" s="449"/>
      <c r="T33" s="449"/>
      <c r="U33" s="449"/>
      <c r="V33" s="449"/>
      <c r="W33" s="449"/>
      <c r="X33" s="449"/>
      <c r="Y33" s="449"/>
      <c r="Z33" s="449"/>
      <c r="AA33" s="449"/>
      <c r="AB33" s="448"/>
      <c r="AC33" s="449"/>
      <c r="AD33" s="449"/>
      <c r="AE33" s="449"/>
      <c r="AF33" s="449"/>
      <c r="AG33" s="449"/>
      <c r="AH33" s="449"/>
      <c r="AI33" s="449"/>
      <c r="AJ33" s="449"/>
      <c r="AK33" s="449"/>
      <c r="AL33" s="449"/>
      <c r="AM33" s="449"/>
      <c r="AN33" s="449"/>
      <c r="AO33" s="449"/>
      <c r="AP33" s="449"/>
      <c r="AQ33" s="449"/>
      <c r="AR33" s="449"/>
      <c r="AS33" s="449"/>
      <c r="AT33" s="449"/>
      <c r="AU33" s="449"/>
      <c r="AV33" s="449"/>
      <c r="AW33" s="449"/>
      <c r="AX33" s="449"/>
      <c r="AY33" s="449"/>
      <c r="AZ33" s="450"/>
      <c r="BA33" s="451"/>
      <c r="BB33" s="451"/>
      <c r="BC33" s="451"/>
      <c r="BD33" s="451"/>
      <c r="BE33" s="451"/>
      <c r="BF33" s="190"/>
      <c r="BG33" s="190"/>
    </row>
    <row r="34" spans="1:59" s="96" customFormat="1" ht="15.75" customHeight="1" x14ac:dyDescent="0.3">
      <c r="A34" s="50" t="s">
        <v>387</v>
      </c>
      <c r="B34" s="53" t="s">
        <v>15</v>
      </c>
      <c r="C34" s="52" t="s">
        <v>382</v>
      </c>
      <c r="D34" s="103"/>
      <c r="E34" s="6" t="str">
        <f t="shared" ref="E34:E36" si="24">IF(D34*14=0,"",D34*14)</f>
        <v/>
      </c>
      <c r="F34" s="103"/>
      <c r="G34" s="6" t="str">
        <f t="shared" ref="G34:G36" si="25">IF(F34*14=0,"",F34*14)</f>
        <v/>
      </c>
      <c r="H34" s="103"/>
      <c r="I34" s="104"/>
      <c r="J34" s="57"/>
      <c r="K34" s="6" t="str">
        <f t="shared" ref="K34:K36" si="26">IF(J34*14=0,"",J34*14)</f>
        <v/>
      </c>
      <c r="L34" s="56"/>
      <c r="M34" s="6" t="str">
        <f t="shared" ref="M34:M36" si="27">IF(L34*14=0,"",L34*14)</f>
        <v/>
      </c>
      <c r="N34" s="56"/>
      <c r="O34" s="60"/>
      <c r="P34" s="56"/>
      <c r="Q34" s="6" t="str">
        <f t="shared" ref="Q34:Q36" si="28">IF(P34*14=0,"",P34*14)</f>
        <v/>
      </c>
      <c r="R34" s="56"/>
      <c r="S34" s="6" t="str">
        <f t="shared" ref="S34:S36" si="29">IF(R34*14=0,"",R34*14)</f>
        <v/>
      </c>
      <c r="T34" s="56"/>
      <c r="U34" s="59"/>
      <c r="V34" s="57"/>
      <c r="W34" s="6" t="str">
        <f t="shared" ref="W34:W36" si="30">IF(V34*14=0,"",V34*14)</f>
        <v/>
      </c>
      <c r="X34" s="56"/>
      <c r="Y34" s="6" t="str">
        <f t="shared" ref="Y34:Y36" si="31">IF(X34*14=0,"",X34*14)</f>
        <v/>
      </c>
      <c r="Z34" s="56"/>
      <c r="AA34" s="60"/>
      <c r="AB34" s="56"/>
      <c r="AC34" s="6" t="str">
        <f t="shared" ref="AC34:AC36" si="32">IF(AB34*14=0,"",AB34*14)</f>
        <v/>
      </c>
      <c r="AD34" s="56"/>
      <c r="AE34" s="6" t="str">
        <f t="shared" ref="AE34:AE36" si="33">IF(AD34*14=0,"",AD34*14)</f>
        <v/>
      </c>
      <c r="AF34" s="56"/>
      <c r="AG34" s="59"/>
      <c r="AH34" s="57"/>
      <c r="AI34" s="6" t="str">
        <f t="shared" ref="AI34:AI36" si="34">IF(AH34*14=0,"",AH34*14)</f>
        <v/>
      </c>
      <c r="AJ34" s="56"/>
      <c r="AK34" s="6" t="str">
        <f t="shared" ref="AK34:AK36" si="35">IF(AJ34*14=0,"",AJ34*14)</f>
        <v/>
      </c>
      <c r="AL34" s="56"/>
      <c r="AM34" s="60"/>
      <c r="AN34" s="57"/>
      <c r="AO34" s="6" t="str">
        <f t="shared" ref="AO34:AO36" si="36">IF(AN34*14=0,"",AN34*14)</f>
        <v/>
      </c>
      <c r="AP34" s="58"/>
      <c r="AQ34" s="6" t="str">
        <f t="shared" ref="AQ34:AQ36" si="37">IF(AP34*14=0,"",AP34*14)</f>
        <v/>
      </c>
      <c r="AR34" s="58"/>
      <c r="AS34" s="61"/>
      <c r="AT34" s="56"/>
      <c r="AU34" s="6" t="str">
        <f t="shared" ref="AU34:AU36" si="38">IF(AT34*14=0,"",AT34*14)</f>
        <v/>
      </c>
      <c r="AV34" s="56"/>
      <c r="AW34" s="6" t="str">
        <f t="shared" ref="AW34:AW36" si="39">IF(AV34*14=0,"",AV34*14)</f>
        <v/>
      </c>
      <c r="AX34" s="56"/>
      <c r="AY34" s="56"/>
      <c r="AZ34" s="7" t="str">
        <f t="shared" ref="AZ34:AZ36" si="40">IF(D34+J34+P34+V34+AB34+AH34+AN34+AT34=0,"",D34+J34+P34+V34+AB34+AH34+AN34+AT34)</f>
        <v/>
      </c>
      <c r="BA34" s="16" t="str">
        <f>IF((P34+V34+AB34+AH34+AN34+AT34)*14=0,"",(P34+V34+AB34+AH34+AN34+AT34)*14)</f>
        <v/>
      </c>
      <c r="BB34" s="8" t="str">
        <f t="shared" ref="BB34:BB36" si="41">IF(F34+L34+R34+X34+AD34+AJ34+AP34+AV34=0,"",F34+L34+R34+X34+AD34+AJ34+AP34+AV34)</f>
        <v/>
      </c>
      <c r="BC34" s="6" t="str">
        <f>IF((L34+F34+R34+X34+AD34+AJ34+AP34+AV34)*14=0,"",(L34+F34+R34+X34+AD34+AJ34+AP34+AV34)*14)</f>
        <v/>
      </c>
      <c r="BD34" s="62" t="s">
        <v>17</v>
      </c>
      <c r="BE34" s="184" t="str">
        <f t="shared" ref="BE34:BE36" si="42">IF(D34+F34+L34+J34+P34+R34+V34+X34+AB34+AD34+AH34+AJ34+AN34+AP34+AT34+AV34=0,"",D34+F34+L34+J34+P34+R34+V34+X34+AB34+AD34+AH34+AJ34+AN34+AP34+AT34+AV34)</f>
        <v/>
      </c>
      <c r="BF34" s="265" t="s">
        <v>274</v>
      </c>
      <c r="BG34" s="265" t="s">
        <v>295</v>
      </c>
    </row>
    <row r="35" spans="1:59" s="96" customFormat="1" ht="15.75" customHeight="1" x14ac:dyDescent="0.3">
      <c r="A35" s="50" t="s">
        <v>388</v>
      </c>
      <c r="B35" s="53" t="s">
        <v>15</v>
      </c>
      <c r="C35" s="52" t="s">
        <v>383</v>
      </c>
      <c r="D35" s="103"/>
      <c r="E35" s="6" t="str">
        <f t="shared" si="24"/>
        <v/>
      </c>
      <c r="F35" s="103"/>
      <c r="G35" s="6" t="str">
        <f t="shared" si="25"/>
        <v/>
      </c>
      <c r="H35" s="103"/>
      <c r="I35" s="104"/>
      <c r="J35" s="57"/>
      <c r="K35" s="6" t="str">
        <f t="shared" si="26"/>
        <v/>
      </c>
      <c r="L35" s="56"/>
      <c r="M35" s="6" t="str">
        <f t="shared" si="27"/>
        <v/>
      </c>
      <c r="N35" s="56"/>
      <c r="O35" s="60"/>
      <c r="P35" s="56"/>
      <c r="Q35" s="6" t="str">
        <f t="shared" si="28"/>
        <v/>
      </c>
      <c r="R35" s="56"/>
      <c r="S35" s="6" t="str">
        <f t="shared" si="29"/>
        <v/>
      </c>
      <c r="T35" s="56"/>
      <c r="U35" s="59"/>
      <c r="V35" s="57"/>
      <c r="W35" s="6" t="str">
        <f t="shared" si="30"/>
        <v/>
      </c>
      <c r="X35" s="56"/>
      <c r="Y35" s="6" t="str">
        <f t="shared" si="31"/>
        <v/>
      </c>
      <c r="Z35" s="56"/>
      <c r="AA35" s="60"/>
      <c r="AB35" s="56"/>
      <c r="AC35" s="6" t="str">
        <f t="shared" si="32"/>
        <v/>
      </c>
      <c r="AD35" s="56"/>
      <c r="AE35" s="6" t="str">
        <f t="shared" si="33"/>
        <v/>
      </c>
      <c r="AF35" s="56"/>
      <c r="AG35" s="59"/>
      <c r="AH35" s="57"/>
      <c r="AI35" s="6" t="str">
        <f t="shared" si="34"/>
        <v/>
      </c>
      <c r="AJ35" s="56"/>
      <c r="AK35" s="6" t="str">
        <f t="shared" si="35"/>
        <v/>
      </c>
      <c r="AL35" s="56"/>
      <c r="AM35" s="60"/>
      <c r="AN35" s="57"/>
      <c r="AO35" s="6" t="str">
        <f t="shared" si="36"/>
        <v/>
      </c>
      <c r="AP35" s="58"/>
      <c r="AQ35" s="6" t="str">
        <f t="shared" si="37"/>
        <v/>
      </c>
      <c r="AR35" s="58"/>
      <c r="AS35" s="61"/>
      <c r="AT35" s="56"/>
      <c r="AU35" s="6" t="str">
        <f t="shared" si="38"/>
        <v/>
      </c>
      <c r="AV35" s="56"/>
      <c r="AW35" s="6" t="str">
        <f t="shared" si="39"/>
        <v/>
      </c>
      <c r="AX35" s="56"/>
      <c r="AY35" s="56"/>
      <c r="AZ35" s="7" t="str">
        <f t="shared" si="40"/>
        <v/>
      </c>
      <c r="BA35" s="16" t="str">
        <f>IF((P35+V35+AB35+AH35+AN35+AT35)*14=0,"",(P35+V35+AB35+AH35+AN35+AT35)*14)</f>
        <v/>
      </c>
      <c r="BB35" s="8" t="str">
        <f t="shared" si="41"/>
        <v/>
      </c>
      <c r="BC35" s="6" t="str">
        <f>IF((L35+F35+R35+X35+AD35+AJ35+AP35+AV35)*14=0,"",(L35+F35+R35+X35+AD35+AJ35+AP35+AV35)*14)</f>
        <v/>
      </c>
      <c r="BD35" s="62" t="s">
        <v>17</v>
      </c>
      <c r="BE35" s="184" t="str">
        <f t="shared" si="42"/>
        <v/>
      </c>
      <c r="BF35" s="265" t="s">
        <v>274</v>
      </c>
      <c r="BG35" s="265" t="s">
        <v>282</v>
      </c>
    </row>
    <row r="36" spans="1:59" s="96" customFormat="1" ht="15.75" customHeight="1" thickBot="1" x14ac:dyDescent="0.35">
      <c r="A36" s="97"/>
      <c r="B36" s="53" t="s">
        <v>15</v>
      </c>
      <c r="C36" s="52"/>
      <c r="D36" s="103"/>
      <c r="E36" s="6" t="str">
        <f t="shared" si="24"/>
        <v/>
      </c>
      <c r="F36" s="103"/>
      <c r="G36" s="6" t="str">
        <f t="shared" si="25"/>
        <v/>
      </c>
      <c r="H36" s="103"/>
      <c r="I36" s="104"/>
      <c r="J36" s="57"/>
      <c r="K36" s="6" t="str">
        <f t="shared" si="26"/>
        <v/>
      </c>
      <c r="L36" s="56"/>
      <c r="M36" s="6" t="str">
        <f t="shared" si="27"/>
        <v/>
      </c>
      <c r="N36" s="56"/>
      <c r="O36" s="60"/>
      <c r="P36" s="56"/>
      <c r="Q36" s="6" t="str">
        <f t="shared" si="28"/>
        <v/>
      </c>
      <c r="R36" s="56"/>
      <c r="S36" s="6" t="str">
        <f t="shared" si="29"/>
        <v/>
      </c>
      <c r="T36" s="56"/>
      <c r="U36" s="59"/>
      <c r="V36" s="57"/>
      <c r="W36" s="6" t="str">
        <f t="shared" si="30"/>
        <v/>
      </c>
      <c r="X36" s="56"/>
      <c r="Y36" s="6" t="str">
        <f t="shared" si="31"/>
        <v/>
      </c>
      <c r="Z36" s="56"/>
      <c r="AA36" s="60"/>
      <c r="AB36" s="56"/>
      <c r="AC36" s="6" t="str">
        <f t="shared" si="32"/>
        <v/>
      </c>
      <c r="AD36" s="56"/>
      <c r="AE36" s="6" t="str">
        <f t="shared" si="33"/>
        <v/>
      </c>
      <c r="AF36" s="56"/>
      <c r="AG36" s="59"/>
      <c r="AH36" s="57"/>
      <c r="AI36" s="6" t="str">
        <f t="shared" si="34"/>
        <v/>
      </c>
      <c r="AJ36" s="56"/>
      <c r="AK36" s="6" t="str">
        <f t="shared" si="35"/>
        <v/>
      </c>
      <c r="AL36" s="56"/>
      <c r="AM36" s="60"/>
      <c r="AN36" s="57"/>
      <c r="AO36" s="6" t="str">
        <f t="shared" si="36"/>
        <v/>
      </c>
      <c r="AP36" s="58"/>
      <c r="AQ36" s="6" t="str">
        <f t="shared" si="37"/>
        <v/>
      </c>
      <c r="AR36" s="58"/>
      <c r="AS36" s="61"/>
      <c r="AT36" s="56"/>
      <c r="AU36" s="6" t="str">
        <f t="shared" si="38"/>
        <v/>
      </c>
      <c r="AV36" s="56"/>
      <c r="AW36" s="6" t="str">
        <f t="shared" si="39"/>
        <v/>
      </c>
      <c r="AX36" s="56"/>
      <c r="AY36" s="56"/>
      <c r="AZ36" s="7" t="str">
        <f t="shared" si="40"/>
        <v/>
      </c>
      <c r="BA36" s="16" t="str">
        <f>IF((P36+V36+AB36+AH36+AN36+AT36)*14=0,"",(P36+V36+AB36+AH36+AN36+AT36)*14)</f>
        <v/>
      </c>
      <c r="BB36" s="8" t="str">
        <f t="shared" si="41"/>
        <v/>
      </c>
      <c r="BC36" s="16" t="str">
        <f>IF((L36+F36+R36+X36+AD36+AJ36+AP36+AV36)*14=0,"",(L36+F36+R36+X36+AD36+AJ36+AP36+AV36)*14)</f>
        <v/>
      </c>
      <c r="BD36" s="62" t="s">
        <v>17</v>
      </c>
      <c r="BE36" s="184" t="str">
        <f t="shared" si="42"/>
        <v/>
      </c>
      <c r="BF36" s="265"/>
      <c r="BG36" s="265"/>
    </row>
    <row r="37" spans="1:59" ht="15.75" customHeight="1" thickBot="1" x14ac:dyDescent="0.35">
      <c r="A37" s="138"/>
      <c r="B37" s="139"/>
      <c r="C37" s="140" t="s">
        <v>18</v>
      </c>
      <c r="D37" s="141">
        <f>SUM(D34:D36)</f>
        <v>0</v>
      </c>
      <c r="E37" s="142" t="str">
        <f>IF(D37*14=0,"",D37*14)</f>
        <v/>
      </c>
      <c r="F37" s="143">
        <f>SUM(F34:F36)</f>
        <v>0</v>
      </c>
      <c r="G37" s="142" t="str">
        <f>IF(F37*14=0,"",F37*14)</f>
        <v/>
      </c>
      <c r="H37" s="144" t="s">
        <v>17</v>
      </c>
      <c r="I37" s="145" t="s">
        <v>17</v>
      </c>
      <c r="J37" s="146">
        <f>SUM(J34:J36)</f>
        <v>0</v>
      </c>
      <c r="K37" s="142" t="str">
        <f>IF(J37*14=0,"",J37*14)</f>
        <v/>
      </c>
      <c r="L37" s="143">
        <f>SUM(L34:L36)</f>
        <v>0</v>
      </c>
      <c r="M37" s="142" t="str">
        <f>IF(L37*14=0,"",L37*14)</f>
        <v/>
      </c>
      <c r="N37" s="144" t="s">
        <v>17</v>
      </c>
      <c r="O37" s="145" t="s">
        <v>17</v>
      </c>
      <c r="P37" s="141">
        <f>SUM(P34:P36)</f>
        <v>0</v>
      </c>
      <c r="Q37" s="142" t="str">
        <f>IF(P37*14=0,"",P37*14)</f>
        <v/>
      </c>
      <c r="R37" s="143">
        <f>SUM(R34:R36)</f>
        <v>0</v>
      </c>
      <c r="S37" s="142" t="str">
        <f>IF(R37*14=0,"",R37*14)</f>
        <v/>
      </c>
      <c r="T37" s="147" t="s">
        <v>17</v>
      </c>
      <c r="U37" s="145" t="s">
        <v>17</v>
      </c>
      <c r="V37" s="146">
        <f>SUM(V34:V36)</f>
        <v>0</v>
      </c>
      <c r="W37" s="142" t="str">
        <f>IF(V37*14=0,"",V37*14)</f>
        <v/>
      </c>
      <c r="X37" s="143">
        <f>SUM(X34:X36)</f>
        <v>0</v>
      </c>
      <c r="Y37" s="142" t="str">
        <f>IF(X37*14=0,"",X37*14)</f>
        <v/>
      </c>
      <c r="Z37" s="144" t="s">
        <v>17</v>
      </c>
      <c r="AA37" s="145" t="s">
        <v>17</v>
      </c>
      <c r="AB37" s="141">
        <f>SUM(AB34:AB36)</f>
        <v>0</v>
      </c>
      <c r="AC37" s="142" t="str">
        <f>IF(AB37*14=0,"",AB37*14)</f>
        <v/>
      </c>
      <c r="AD37" s="143">
        <f>SUM(AD34:AD36)</f>
        <v>0</v>
      </c>
      <c r="AE37" s="142" t="str">
        <f>IF(AD37*14=0,"",AD37*14)</f>
        <v/>
      </c>
      <c r="AF37" s="144" t="s">
        <v>17</v>
      </c>
      <c r="AG37" s="145" t="s">
        <v>17</v>
      </c>
      <c r="AH37" s="146">
        <f>SUM(AH34:AH36)</f>
        <v>0</v>
      </c>
      <c r="AI37" s="142" t="str">
        <f>IF(AH37*14=0,"",AH37*14)</f>
        <v/>
      </c>
      <c r="AJ37" s="143">
        <f>SUM(AJ34:AJ36)</f>
        <v>0</v>
      </c>
      <c r="AK37" s="142" t="str">
        <f>IF(AJ37*14=0,"",AJ37*14)</f>
        <v/>
      </c>
      <c r="AL37" s="144" t="s">
        <v>17</v>
      </c>
      <c r="AM37" s="145" t="s">
        <v>17</v>
      </c>
      <c r="AN37" s="141">
        <f>SUM(AN34:AN36)</f>
        <v>0</v>
      </c>
      <c r="AO37" s="142" t="str">
        <f>IF(AN37*14=0,"",AN37*14)</f>
        <v/>
      </c>
      <c r="AP37" s="143">
        <f>SUM(AP34:AP36)</f>
        <v>0</v>
      </c>
      <c r="AQ37" s="142" t="str">
        <f>IF(AP37*14=0,"",AP37*14)</f>
        <v/>
      </c>
      <c r="AR37" s="147" t="s">
        <v>17</v>
      </c>
      <c r="AS37" s="145" t="s">
        <v>17</v>
      </c>
      <c r="AT37" s="146">
        <f>SUM(AT34:AT36)</f>
        <v>0</v>
      </c>
      <c r="AU37" s="142" t="str">
        <f>IF(AT37*14=0,"",AT37*14)</f>
        <v/>
      </c>
      <c r="AV37" s="143">
        <f>SUM(AV34:AV36)</f>
        <v>0</v>
      </c>
      <c r="AW37" s="142" t="str">
        <f>IF(AV37*14=0,"",AV37*14)</f>
        <v/>
      </c>
      <c r="AX37" s="144" t="s">
        <v>17</v>
      </c>
      <c r="AY37" s="145" t="s">
        <v>17</v>
      </c>
      <c r="AZ37" s="148" t="str">
        <f>IF(D37+J37+P37+V37=0,"",D37+J37+P37+V37)</f>
        <v/>
      </c>
      <c r="BA37" s="215" t="str">
        <f>IF((P37+V37+AB37+AH37+AN37+AT37)*14=0,"",(P37+V37+AB37+AH37+AN37+AT37)*14)</f>
        <v/>
      </c>
      <c r="BB37" s="256" t="str">
        <f>IF(F37+L37+R37+X37=0,"",F37+L37+R37+X37)</f>
        <v/>
      </c>
      <c r="BC37" s="257" t="str">
        <f>IF((L37+F37+R37+X37+AD37+AJ37+AP37+AV37)*14=0,"",(L37+F37+R37+X37+AD37+AJ37+AP37+AV37)*14)</f>
        <v/>
      </c>
      <c r="BD37" s="144" t="s">
        <v>17</v>
      </c>
      <c r="BE37" s="149" t="s">
        <v>40</v>
      </c>
    </row>
    <row r="38" spans="1:59" ht="15.75" customHeight="1" thickBot="1" x14ac:dyDescent="0.35">
      <c r="A38" s="254"/>
      <c r="B38" s="151"/>
      <c r="C38" s="152" t="s">
        <v>42</v>
      </c>
      <c r="D38" s="153">
        <f>D32+D37</f>
        <v>0</v>
      </c>
      <c r="E38" s="154" t="str">
        <f>IF(D38*14=0,"",D38*14)</f>
        <v/>
      </c>
      <c r="F38" s="155">
        <f>F32+F37</f>
        <v>30</v>
      </c>
      <c r="G38" s="154">
        <f>IF(F38*14=0,"",F38*14)</f>
        <v>420</v>
      </c>
      <c r="H38" s="156" t="s">
        <v>17</v>
      </c>
      <c r="I38" s="157" t="s">
        <v>17</v>
      </c>
      <c r="J38" s="158">
        <f>J32+J37</f>
        <v>14</v>
      </c>
      <c r="K38" s="154">
        <f>IF(J38*14=0,"",J38*14)</f>
        <v>196</v>
      </c>
      <c r="L38" s="155">
        <f>L32+L37</f>
        <v>19</v>
      </c>
      <c r="M38" s="154">
        <f>IF(L38*14=0,"",L38*14)</f>
        <v>266</v>
      </c>
      <c r="N38" s="156" t="s">
        <v>17</v>
      </c>
      <c r="O38" s="157" t="s">
        <v>17</v>
      </c>
      <c r="P38" s="153">
        <f>P32+P37</f>
        <v>13</v>
      </c>
      <c r="Q38" s="154">
        <f>IF(P38*14=0,"",P38*14)</f>
        <v>182</v>
      </c>
      <c r="R38" s="155">
        <f>R32+R37</f>
        <v>20</v>
      </c>
      <c r="S38" s="154">
        <f>IF(R38*14=0,"",R38*14)</f>
        <v>280</v>
      </c>
      <c r="T38" s="159" t="s">
        <v>17</v>
      </c>
      <c r="U38" s="157" t="s">
        <v>17</v>
      </c>
      <c r="V38" s="158">
        <f>V32+V37</f>
        <v>10</v>
      </c>
      <c r="W38" s="154">
        <f>IF(V38*14=0,"",V38*14)</f>
        <v>140</v>
      </c>
      <c r="X38" s="155">
        <f>X32+X37</f>
        <v>21</v>
      </c>
      <c r="Y38" s="154">
        <f>IF(X38*14=0,"",X38*14)</f>
        <v>294</v>
      </c>
      <c r="Z38" s="156" t="s">
        <v>17</v>
      </c>
      <c r="AA38" s="157" t="s">
        <v>17</v>
      </c>
      <c r="AB38" s="153">
        <f>AB32+AB37</f>
        <v>14</v>
      </c>
      <c r="AC38" s="154">
        <f>IF(AB38*14=0,"",AB38*14)</f>
        <v>196</v>
      </c>
      <c r="AD38" s="155">
        <f>AD32+AD37</f>
        <v>16</v>
      </c>
      <c r="AE38" s="154">
        <f>IF(AD38*14=0,"",AD38*14)</f>
        <v>224</v>
      </c>
      <c r="AF38" s="156" t="s">
        <v>17</v>
      </c>
      <c r="AG38" s="157" t="s">
        <v>17</v>
      </c>
      <c r="AH38" s="158">
        <f>AH32+AH37</f>
        <v>10</v>
      </c>
      <c r="AI38" s="154">
        <f>IF(AH38*14=0,"",AH38*14)</f>
        <v>140</v>
      </c>
      <c r="AJ38" s="155">
        <f>AJ32+AJ37</f>
        <v>21</v>
      </c>
      <c r="AK38" s="154">
        <f>IF(AJ38*14=0,"",AJ38*14)</f>
        <v>294</v>
      </c>
      <c r="AL38" s="156" t="s">
        <v>17</v>
      </c>
      <c r="AM38" s="157" t="s">
        <v>17</v>
      </c>
      <c r="AN38" s="153">
        <f>AN32+AN37</f>
        <v>11</v>
      </c>
      <c r="AO38" s="154">
        <f>IF(AN38*14=0,"",AN38*14)</f>
        <v>154</v>
      </c>
      <c r="AP38" s="155">
        <f>AP32+AP37</f>
        <v>22</v>
      </c>
      <c r="AQ38" s="154">
        <f>IF(AP38*14=0,"",AP38*14)</f>
        <v>308</v>
      </c>
      <c r="AR38" s="159" t="s">
        <v>17</v>
      </c>
      <c r="AS38" s="157" t="s">
        <v>17</v>
      </c>
      <c r="AT38" s="158">
        <f>AT32+AT37</f>
        <v>7</v>
      </c>
      <c r="AU38" s="154">
        <f>IF(AT38*14=0,"",AT38*14)</f>
        <v>98</v>
      </c>
      <c r="AV38" s="155">
        <f>AV32+AV37</f>
        <v>27</v>
      </c>
      <c r="AW38" s="154">
        <f>IF(AV38*14=0,"",AV38*14)</f>
        <v>378</v>
      </c>
      <c r="AX38" s="156" t="s">
        <v>17</v>
      </c>
      <c r="AY38" s="157" t="s">
        <v>17</v>
      </c>
      <c r="AZ38" s="148">
        <f>IF(D38+J38+P38+V38+AB38+AN38+AT38+AH38=0,"",D38+J38+P38+V38+AB38+AN38+AT38+AH38)</f>
        <v>79</v>
      </c>
      <c r="BA38" s="148" t="e">
        <f>IF(E38+K38+Q38+W38+AC38+AO38+AU38+AI38=0,"",E38+K38+Q38+W38+AC38+AO38+AU38+AI38)</f>
        <v>#VALUE!</v>
      </c>
      <c r="BB38" s="148">
        <f>IF(F38+L38+R38+X38+AD38+AP38+AV38+AJ38=0,"",F38+L38+R38+X38+AD38+AP38+AV38+AJ38)</f>
        <v>176</v>
      </c>
      <c r="BC38" s="148">
        <f>IF(G38+M38+S38+Y38+AE38+AQ38+AW38+AK38=0,"",G38+M38+S38+Y38+AE38+AQ38+AW38+AK38)</f>
        <v>2464</v>
      </c>
      <c r="BD38" s="144" t="s">
        <v>17</v>
      </c>
      <c r="BE38" s="149" t="s">
        <v>40</v>
      </c>
    </row>
    <row r="39" spans="1:59" ht="15.75" customHeight="1" thickTop="1" x14ac:dyDescent="0.3">
      <c r="A39" s="161"/>
      <c r="B39" s="211"/>
      <c r="C39" s="162"/>
      <c r="D39" s="448"/>
      <c r="E39" s="449"/>
      <c r="F39" s="449"/>
      <c r="G39" s="449"/>
      <c r="H39" s="449"/>
      <c r="I39" s="449"/>
      <c r="J39" s="449"/>
      <c r="K39" s="449"/>
      <c r="L39" s="449"/>
      <c r="M39" s="449"/>
      <c r="N39" s="449"/>
      <c r="O39" s="449"/>
      <c r="P39" s="449"/>
      <c r="Q39" s="449"/>
      <c r="R39" s="449"/>
      <c r="S39" s="449"/>
      <c r="T39" s="449"/>
      <c r="U39" s="449"/>
      <c r="V39" s="449"/>
      <c r="W39" s="449"/>
      <c r="X39" s="449"/>
      <c r="Y39" s="449"/>
      <c r="Z39" s="449"/>
      <c r="AA39" s="449"/>
      <c r="AB39" s="448"/>
      <c r="AC39" s="449"/>
      <c r="AD39" s="449"/>
      <c r="AE39" s="449"/>
      <c r="AF39" s="449"/>
      <c r="AG39" s="449"/>
      <c r="AH39" s="449"/>
      <c r="AI39" s="449"/>
      <c r="AJ39" s="449"/>
      <c r="AK39" s="449"/>
      <c r="AL39" s="449"/>
      <c r="AM39" s="449"/>
      <c r="AN39" s="449"/>
      <c r="AO39" s="449"/>
      <c r="AP39" s="449"/>
      <c r="AQ39" s="449"/>
      <c r="AR39" s="449"/>
      <c r="AS39" s="449"/>
      <c r="AT39" s="449"/>
      <c r="AU39" s="449"/>
      <c r="AV39" s="449"/>
      <c r="AW39" s="449"/>
      <c r="AX39" s="449"/>
      <c r="AY39" s="449"/>
      <c r="AZ39" s="452"/>
      <c r="BA39" s="453"/>
      <c r="BB39" s="453"/>
      <c r="BC39" s="453"/>
      <c r="BD39" s="453"/>
      <c r="BE39" s="453"/>
      <c r="BF39" s="190"/>
      <c r="BG39" s="190"/>
    </row>
    <row r="40" spans="1:59" s="113" customFormat="1" ht="9.9" customHeight="1" x14ac:dyDescent="0.25">
      <c r="A40" s="454"/>
      <c r="B40" s="455"/>
      <c r="C40" s="455"/>
      <c r="D40" s="455"/>
      <c r="E40" s="455"/>
      <c r="F40" s="455"/>
      <c r="G40" s="455"/>
      <c r="H40" s="455"/>
      <c r="I40" s="455"/>
      <c r="J40" s="455"/>
      <c r="K40" s="455"/>
      <c r="L40" s="455"/>
      <c r="M40" s="455"/>
      <c r="N40" s="455"/>
      <c r="O40" s="455"/>
      <c r="P40" s="455"/>
      <c r="Q40" s="455"/>
      <c r="R40" s="455"/>
      <c r="S40" s="455"/>
      <c r="T40" s="455"/>
      <c r="U40" s="455"/>
      <c r="V40" s="455"/>
      <c r="W40" s="455"/>
      <c r="X40" s="455"/>
      <c r="Y40" s="455"/>
      <c r="Z40" s="455"/>
      <c r="AA40" s="455"/>
      <c r="AB40" s="239"/>
      <c r="AC40" s="239"/>
      <c r="AD40" s="239"/>
      <c r="AE40" s="239"/>
      <c r="AF40" s="239"/>
      <c r="AG40" s="239"/>
      <c r="AH40" s="239"/>
      <c r="AI40" s="239"/>
      <c r="AJ40" s="239"/>
      <c r="AK40" s="239"/>
      <c r="AL40" s="239"/>
      <c r="AM40" s="239"/>
      <c r="AN40" s="239"/>
      <c r="AO40" s="239"/>
      <c r="AP40" s="239"/>
      <c r="AQ40" s="239"/>
      <c r="AR40" s="239"/>
      <c r="AS40" s="239"/>
      <c r="AT40" s="239"/>
      <c r="AU40" s="239"/>
      <c r="AV40" s="239"/>
      <c r="AW40" s="240"/>
      <c r="AX40" s="240"/>
      <c r="AY40" s="240"/>
      <c r="AZ40" s="163"/>
      <c r="BA40" s="164"/>
      <c r="BB40" s="164"/>
      <c r="BC40" s="164"/>
      <c r="BD40" s="164"/>
      <c r="BE40" s="165"/>
    </row>
    <row r="41" spans="1:59" s="113" customFormat="1" ht="15.75" customHeight="1" x14ac:dyDescent="0.25">
      <c r="A41" s="456" t="s">
        <v>20</v>
      </c>
      <c r="B41" s="457"/>
      <c r="C41" s="457"/>
      <c r="D41" s="457"/>
      <c r="E41" s="457"/>
      <c r="F41" s="457"/>
      <c r="G41" s="457"/>
      <c r="H41" s="457"/>
      <c r="I41" s="457"/>
      <c r="J41" s="457"/>
      <c r="K41" s="457"/>
      <c r="L41" s="457"/>
      <c r="M41" s="457"/>
      <c r="N41" s="457"/>
      <c r="O41" s="457"/>
      <c r="P41" s="457"/>
      <c r="Q41" s="457"/>
      <c r="R41" s="457"/>
      <c r="S41" s="457"/>
      <c r="T41" s="457"/>
      <c r="U41" s="457"/>
      <c r="V41" s="457"/>
      <c r="W41" s="457"/>
      <c r="X41" s="457"/>
      <c r="Y41" s="457"/>
      <c r="Z41" s="457"/>
      <c r="AA41" s="457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3"/>
      <c r="AN41" s="233"/>
      <c r="AO41" s="233"/>
      <c r="AP41" s="233"/>
      <c r="AQ41" s="233"/>
      <c r="AR41" s="233"/>
      <c r="AS41" s="233"/>
      <c r="AT41" s="233"/>
      <c r="AU41" s="233"/>
      <c r="AV41" s="233"/>
      <c r="AW41" s="233"/>
      <c r="AX41" s="233"/>
      <c r="AY41" s="233"/>
      <c r="AZ41" s="163"/>
      <c r="BA41" s="164"/>
      <c r="BB41" s="164"/>
      <c r="BC41" s="164"/>
      <c r="BD41" s="164"/>
      <c r="BE41" s="165"/>
    </row>
    <row r="42" spans="1:59" s="113" customFormat="1" ht="15.75" customHeight="1" x14ac:dyDescent="0.3">
      <c r="A42" s="166"/>
      <c r="B42" s="99"/>
      <c r="C42" s="167" t="s">
        <v>21</v>
      </c>
      <c r="D42" s="31"/>
      <c r="E42" s="32"/>
      <c r="F42" s="32"/>
      <c r="G42" s="32"/>
      <c r="H42" s="8"/>
      <c r="I42" s="33" t="str">
        <f>IF(COUNTIF(I12:I39,"A")=0,"",COUNTIF(I12:I39,"A"))</f>
        <v/>
      </c>
      <c r="J42" s="31"/>
      <c r="K42" s="32"/>
      <c r="L42" s="32"/>
      <c r="M42" s="32"/>
      <c r="N42" s="8"/>
      <c r="O42" s="33" t="str">
        <f>IF(COUNTIF(O12:O39,"A")=0,"",COUNTIF(O12:O39,"A"))</f>
        <v/>
      </c>
      <c r="P42" s="31"/>
      <c r="Q42" s="32"/>
      <c r="R42" s="32"/>
      <c r="S42" s="32"/>
      <c r="T42" s="8"/>
      <c r="U42" s="33" t="str">
        <f>IF(COUNTIF(U12:U39,"A")=0,"",COUNTIF(U12:U39,"A"))</f>
        <v/>
      </c>
      <c r="V42" s="31"/>
      <c r="W42" s="32"/>
      <c r="X42" s="32"/>
      <c r="Y42" s="32"/>
      <c r="Z42" s="8"/>
      <c r="AA42" s="33" t="str">
        <f>IF(COUNTIF(AA12:AA39,"A")=0,"",COUNTIF(AA12:AA39,"A"))</f>
        <v/>
      </c>
      <c r="AB42" s="31"/>
      <c r="AC42" s="32"/>
      <c r="AD42" s="32"/>
      <c r="AE42" s="32"/>
      <c r="AF42" s="8"/>
      <c r="AG42" s="33" t="str">
        <f>IF(COUNTIF(AG12:AG39,"A")=0,"",COUNTIF(AG12:AG39,"A"))</f>
        <v/>
      </c>
      <c r="AH42" s="31"/>
      <c r="AI42" s="32"/>
      <c r="AJ42" s="32"/>
      <c r="AK42" s="32"/>
      <c r="AL42" s="8"/>
      <c r="AM42" s="33" t="str">
        <f>IF(COUNTIF(AM12:AM39,"A")=0,"",COUNTIF(AM12:AM39,"A"))</f>
        <v/>
      </c>
      <c r="AN42" s="31"/>
      <c r="AO42" s="32"/>
      <c r="AP42" s="32"/>
      <c r="AQ42" s="32"/>
      <c r="AR42" s="8"/>
      <c r="AS42" s="33" t="str">
        <f>IF(COUNTIF(AS12:AS39,"A")=0,"",COUNTIF(AS12:AS39,"A"))</f>
        <v/>
      </c>
      <c r="AT42" s="31"/>
      <c r="AU42" s="32"/>
      <c r="AV42" s="32"/>
      <c r="AW42" s="32"/>
      <c r="AX42" s="8"/>
      <c r="AY42" s="33" t="str">
        <f>IF(COUNTIF(AY12:AY39,"A")=0,"",COUNTIF(AY12:AY39,"A"))</f>
        <v/>
      </c>
      <c r="AZ42" s="34"/>
      <c r="BA42" s="32"/>
      <c r="BB42" s="32"/>
      <c r="BC42" s="32"/>
      <c r="BD42" s="8"/>
      <c r="BE42" s="86" t="str">
        <f t="shared" ref="BE42:BE54" si="43">IF(SUM(I42:AY42)=0,"",SUM(I42:AY42))</f>
        <v/>
      </c>
    </row>
    <row r="43" spans="1:59" s="113" customFormat="1" ht="15.75" customHeight="1" x14ac:dyDescent="0.3">
      <c r="A43" s="166"/>
      <c r="B43" s="99"/>
      <c r="C43" s="167" t="s">
        <v>22</v>
      </c>
      <c r="D43" s="31"/>
      <c r="E43" s="32"/>
      <c r="F43" s="32"/>
      <c r="G43" s="32"/>
      <c r="H43" s="8"/>
      <c r="I43" s="33" t="str">
        <f>IF(COUNTIF(I12:I39,"B")=0,"",COUNTIF(I12:I39,"B"))</f>
        <v/>
      </c>
      <c r="J43" s="31"/>
      <c r="K43" s="32"/>
      <c r="L43" s="32"/>
      <c r="M43" s="32"/>
      <c r="N43" s="8"/>
      <c r="O43" s="33" t="str">
        <f>IF(COUNTIF(O12:O39,"B")=0,"",COUNTIF(O12:O39,"B"))</f>
        <v/>
      </c>
      <c r="P43" s="31"/>
      <c r="Q43" s="32"/>
      <c r="R43" s="32"/>
      <c r="S43" s="32"/>
      <c r="T43" s="8"/>
      <c r="U43" s="33" t="str">
        <f>IF(COUNTIF(U12:U39,"B")=0,"",COUNTIF(U12:U39,"B"))</f>
        <v/>
      </c>
      <c r="V43" s="31"/>
      <c r="W43" s="32"/>
      <c r="X43" s="32"/>
      <c r="Y43" s="32"/>
      <c r="Z43" s="8"/>
      <c r="AA43" s="33" t="str">
        <f>IF(COUNTIF(AA12:AA39,"B")=0,"",COUNTIF(AA12:AA39,"B"))</f>
        <v/>
      </c>
      <c r="AB43" s="31"/>
      <c r="AC43" s="32"/>
      <c r="AD43" s="32"/>
      <c r="AE43" s="32"/>
      <c r="AF43" s="8"/>
      <c r="AG43" s="33" t="str">
        <f>IF(COUNTIF(AG12:AG39,"B")=0,"",COUNTIF(AG12:AG39,"B"))</f>
        <v/>
      </c>
      <c r="AH43" s="31"/>
      <c r="AI43" s="32"/>
      <c r="AJ43" s="32"/>
      <c r="AK43" s="32"/>
      <c r="AL43" s="8"/>
      <c r="AM43" s="33" t="str">
        <f>IF(COUNTIF(AM12:AM39,"B")=0,"",COUNTIF(AM12:AM39,"B"))</f>
        <v/>
      </c>
      <c r="AN43" s="31"/>
      <c r="AO43" s="32"/>
      <c r="AP43" s="32"/>
      <c r="AQ43" s="32"/>
      <c r="AR43" s="8"/>
      <c r="AS43" s="33" t="str">
        <f>IF(COUNTIF(AS12:AS39,"B")=0,"",COUNTIF(AS12:AS39,"B"))</f>
        <v/>
      </c>
      <c r="AT43" s="31"/>
      <c r="AU43" s="32"/>
      <c r="AV43" s="32"/>
      <c r="AW43" s="32"/>
      <c r="AX43" s="8"/>
      <c r="AY43" s="33" t="str">
        <f>IF(COUNTIF(AY12:AY39,"B")=0,"",COUNTIF(AY12:AY39,"B"))</f>
        <v/>
      </c>
      <c r="AZ43" s="34"/>
      <c r="BA43" s="32"/>
      <c r="BB43" s="32"/>
      <c r="BC43" s="32"/>
      <c r="BD43" s="8"/>
      <c r="BE43" s="86" t="str">
        <f t="shared" si="43"/>
        <v/>
      </c>
    </row>
    <row r="44" spans="1:59" s="113" customFormat="1" ht="15.75" customHeight="1" x14ac:dyDescent="0.3">
      <c r="A44" s="166"/>
      <c r="B44" s="99"/>
      <c r="C44" s="167" t="s">
        <v>57</v>
      </c>
      <c r="D44" s="31"/>
      <c r="E44" s="32"/>
      <c r="F44" s="32"/>
      <c r="G44" s="32"/>
      <c r="H44" s="8"/>
      <c r="I44" s="33" t="str">
        <f>IF(COUNTIF(I12:I39,"ÉÉ")=0,"",COUNTIF(I12:I39,"ÉÉ"))</f>
        <v/>
      </c>
      <c r="J44" s="31"/>
      <c r="K44" s="32"/>
      <c r="L44" s="32"/>
      <c r="M44" s="32"/>
      <c r="N44" s="8"/>
      <c r="O44" s="33" t="str">
        <f>IF(COUNTIF(O12:O39,"ÉÉ")=0,"",COUNTIF(O12:O39,"ÉÉ"))</f>
        <v/>
      </c>
      <c r="P44" s="31"/>
      <c r="Q44" s="32"/>
      <c r="R44" s="32"/>
      <c r="S44" s="32"/>
      <c r="T44" s="8"/>
      <c r="U44" s="33" t="str">
        <f>IF(COUNTIF(U12:U39,"ÉÉ")=0,"",COUNTIF(U12:U39,"ÉÉ"))</f>
        <v/>
      </c>
      <c r="V44" s="31"/>
      <c r="W44" s="32"/>
      <c r="X44" s="32"/>
      <c r="Y44" s="32"/>
      <c r="Z44" s="8"/>
      <c r="AA44" s="33" t="str">
        <f>IF(COUNTIF(AA12:AA39,"ÉÉ")=0,"",COUNTIF(AA12:AA39,"ÉÉ"))</f>
        <v/>
      </c>
      <c r="AB44" s="31"/>
      <c r="AC44" s="32"/>
      <c r="AD44" s="32"/>
      <c r="AE44" s="32"/>
      <c r="AF44" s="8"/>
      <c r="AG44" s="33">
        <f>IF(COUNTIF(AG12:AG39,"ÉÉ")=0,"",COUNTIF(AG12:AG39,"ÉÉ"))</f>
        <v>1</v>
      </c>
      <c r="AH44" s="31"/>
      <c r="AI44" s="32"/>
      <c r="AJ44" s="32"/>
      <c r="AK44" s="32"/>
      <c r="AL44" s="8"/>
      <c r="AM44" s="33">
        <f>IF(COUNTIF(AM12:AM39,"ÉÉ")=0,"",COUNTIF(AM12:AM39,"ÉÉ"))</f>
        <v>3</v>
      </c>
      <c r="AN44" s="31"/>
      <c r="AO44" s="32"/>
      <c r="AP44" s="32"/>
      <c r="AQ44" s="32"/>
      <c r="AR44" s="8"/>
      <c r="AS44" s="33">
        <f>IF(COUNTIF(AS12:AS39,"ÉÉ")=0,"",COUNTIF(AS12:AS39,"ÉÉ"))</f>
        <v>2</v>
      </c>
      <c r="AT44" s="31"/>
      <c r="AU44" s="32"/>
      <c r="AV44" s="32"/>
      <c r="AW44" s="32"/>
      <c r="AX44" s="8"/>
      <c r="AY44" s="33">
        <f>IF(COUNTIF(AY12:AY39,"ÉÉ")=0,"",COUNTIF(AY12:AY39,"ÉÉ"))</f>
        <v>2</v>
      </c>
      <c r="AZ44" s="34"/>
      <c r="BA44" s="32"/>
      <c r="BB44" s="32"/>
      <c r="BC44" s="32"/>
      <c r="BD44" s="8"/>
      <c r="BE44" s="86">
        <f t="shared" si="43"/>
        <v>8</v>
      </c>
    </row>
    <row r="45" spans="1:59" s="113" customFormat="1" ht="15.75" customHeight="1" x14ac:dyDescent="0.3">
      <c r="A45" s="166"/>
      <c r="B45" s="99"/>
      <c r="C45" s="167" t="s">
        <v>58</v>
      </c>
      <c r="D45" s="87"/>
      <c r="E45" s="88"/>
      <c r="F45" s="88"/>
      <c r="G45" s="88"/>
      <c r="H45" s="89"/>
      <c r="I45" s="33" t="str">
        <f>IF(COUNTIF(I12:I39,"ÉÉ(Z)")=0,"",COUNTIF(I12:I39,"ÉÉ(Z)"))</f>
        <v/>
      </c>
      <c r="J45" s="87"/>
      <c r="K45" s="88"/>
      <c r="L45" s="88"/>
      <c r="M45" s="88"/>
      <c r="N45" s="89"/>
      <c r="O45" s="33" t="str">
        <f>IF(COUNTIF(O12:O39,"ÉÉ(Z)")=0,"",COUNTIF(O12:O39,"ÉÉ(Z)"))</f>
        <v/>
      </c>
      <c r="P45" s="87"/>
      <c r="Q45" s="88"/>
      <c r="R45" s="88"/>
      <c r="S45" s="88"/>
      <c r="T45" s="89"/>
      <c r="U45" s="33" t="str">
        <f>IF(COUNTIF(U12:U39,"ÉÉ(Z)")=0,"",COUNTIF(U12:U39,"ÉÉ(Z)"))</f>
        <v/>
      </c>
      <c r="V45" s="87"/>
      <c r="W45" s="88"/>
      <c r="X45" s="88"/>
      <c r="Y45" s="88"/>
      <c r="Z45" s="89"/>
      <c r="AA45" s="33" t="str">
        <f>IF(COUNTIF(AA12:AA39,"ÉÉ(Z)")=0,"",COUNTIF(AA12:AA39,"ÉÉ(Z)"))</f>
        <v/>
      </c>
      <c r="AB45" s="87"/>
      <c r="AC45" s="88"/>
      <c r="AD45" s="88"/>
      <c r="AE45" s="88"/>
      <c r="AF45" s="89"/>
      <c r="AG45" s="33" t="str">
        <f>IF(COUNTIF(AG12:AG39,"ÉÉ(Z)")=0,"",COUNTIF(AG12:AG39,"ÉÉ(Z)"))</f>
        <v/>
      </c>
      <c r="AH45" s="87"/>
      <c r="AI45" s="88"/>
      <c r="AJ45" s="88"/>
      <c r="AK45" s="88"/>
      <c r="AL45" s="89"/>
      <c r="AM45" s="33" t="str">
        <f>IF(COUNTIF(AM12:AM39,"ÉÉ(Z)")=0,"",COUNTIF(AM12:AM39,"ÉÉ(Z)"))</f>
        <v/>
      </c>
      <c r="AN45" s="87"/>
      <c r="AO45" s="88"/>
      <c r="AP45" s="88"/>
      <c r="AQ45" s="88"/>
      <c r="AR45" s="89"/>
      <c r="AS45" s="33">
        <f>IF(COUNTIF(AS12:AS39,"ÉÉ(Z)")=0,"",COUNTIF(AS12:AS39,"ÉÉ(Z)"))</f>
        <v>1</v>
      </c>
      <c r="AT45" s="87"/>
      <c r="AU45" s="88"/>
      <c r="AV45" s="88"/>
      <c r="AW45" s="88"/>
      <c r="AX45" s="89"/>
      <c r="AY45" s="33" t="str">
        <f>IF(COUNTIF(AY12:AY39,"ÉÉ(Z)")=0,"",COUNTIF(AY12:AY39,"ÉÉ(Z)"))</f>
        <v/>
      </c>
      <c r="AZ45" s="90"/>
      <c r="BA45" s="88"/>
      <c r="BB45" s="88"/>
      <c r="BC45" s="88"/>
      <c r="BD45" s="89"/>
      <c r="BE45" s="86">
        <f t="shared" si="43"/>
        <v>1</v>
      </c>
    </row>
    <row r="46" spans="1:59" s="113" customFormat="1" ht="15.75" customHeight="1" x14ac:dyDescent="0.3">
      <c r="A46" s="166"/>
      <c r="B46" s="99"/>
      <c r="C46" s="167" t="s">
        <v>59</v>
      </c>
      <c r="D46" s="31"/>
      <c r="E46" s="32"/>
      <c r="F46" s="32"/>
      <c r="G46" s="32"/>
      <c r="H46" s="8"/>
      <c r="I46" s="33" t="str">
        <f>IF(COUNTIF(I12:I39,"GYJ")=0,"",COUNTIF(I12:I39,"GYJ"))</f>
        <v/>
      </c>
      <c r="J46" s="31"/>
      <c r="K46" s="32"/>
      <c r="L46" s="32"/>
      <c r="M46" s="32"/>
      <c r="N46" s="8"/>
      <c r="O46" s="33" t="str">
        <f>IF(COUNTIF(O12:O39,"GYJ")=0,"",COUNTIF(O12:O39,"GYJ"))</f>
        <v/>
      </c>
      <c r="P46" s="31"/>
      <c r="Q46" s="32"/>
      <c r="R46" s="32"/>
      <c r="S46" s="32"/>
      <c r="T46" s="8"/>
      <c r="U46" s="33" t="str">
        <f>IF(COUNTIF(U12:U39,"GYJ")=0,"",COUNTIF(U12:U39,"GYJ"))</f>
        <v/>
      </c>
      <c r="V46" s="31"/>
      <c r="W46" s="32"/>
      <c r="X46" s="32"/>
      <c r="Y46" s="32"/>
      <c r="Z46" s="8"/>
      <c r="AA46" s="33" t="str">
        <f>IF(COUNTIF(AA12:AA39,"GYJ")=0,"",COUNTIF(AA12:AA39,"GYJ"))</f>
        <v/>
      </c>
      <c r="AB46" s="31"/>
      <c r="AC46" s="32"/>
      <c r="AD46" s="32"/>
      <c r="AE46" s="32"/>
      <c r="AF46" s="8"/>
      <c r="AG46" s="33" t="str">
        <f>IF(COUNTIF(AG12:AG39,"GYJ")=0,"",COUNTIF(AG12:AG39,"GYJ"))</f>
        <v/>
      </c>
      <c r="AH46" s="31"/>
      <c r="AI46" s="32"/>
      <c r="AJ46" s="32"/>
      <c r="AK46" s="32"/>
      <c r="AL46" s="8"/>
      <c r="AM46" s="33" t="str">
        <f>IF(COUNTIF(AM12:AM39,"GYJ")=0,"",COUNTIF(AM12:AM39,"GYJ"))</f>
        <v/>
      </c>
      <c r="AN46" s="31"/>
      <c r="AO46" s="32"/>
      <c r="AP46" s="32"/>
      <c r="AQ46" s="32"/>
      <c r="AR46" s="8"/>
      <c r="AS46" s="33" t="str">
        <f>IF(COUNTIF(AS12:AS39,"GYJ")=0,"",COUNTIF(AS12:AS39,"GYJ"))</f>
        <v/>
      </c>
      <c r="AT46" s="31"/>
      <c r="AU46" s="32"/>
      <c r="AV46" s="32"/>
      <c r="AW46" s="32"/>
      <c r="AX46" s="8"/>
      <c r="AY46" s="33">
        <f>IF(COUNTIF(AY12:AY39,"GYJ")=0,"",COUNTIF(AY12:AY39,"GYJ"))</f>
        <v>1</v>
      </c>
      <c r="AZ46" s="34"/>
      <c r="BA46" s="32"/>
      <c r="BB46" s="32"/>
      <c r="BC46" s="32"/>
      <c r="BD46" s="8"/>
      <c r="BE46" s="86">
        <f t="shared" si="43"/>
        <v>1</v>
      </c>
    </row>
    <row r="47" spans="1:59" s="113" customFormat="1" ht="15.75" customHeight="1" x14ac:dyDescent="0.3">
      <c r="A47" s="166"/>
      <c r="B47" s="168"/>
      <c r="C47" s="167" t="s">
        <v>60</v>
      </c>
      <c r="D47" s="31"/>
      <c r="E47" s="32"/>
      <c r="F47" s="32"/>
      <c r="G47" s="32"/>
      <c r="H47" s="8"/>
      <c r="I47" s="33" t="str">
        <f>IF(COUNTIF(I12:I39,"GYJ(Z)")=0,"",COUNTIF(I12:I39,"GYJ(Z)"))</f>
        <v/>
      </c>
      <c r="J47" s="31"/>
      <c r="K47" s="32"/>
      <c r="L47" s="32"/>
      <c r="M47" s="32"/>
      <c r="N47" s="8"/>
      <c r="O47" s="33" t="str">
        <f>IF(COUNTIF(O12:O39,"GYJ(Z)")=0,"",COUNTIF(O12:O39,"GYJ(Z)"))</f>
        <v/>
      </c>
      <c r="P47" s="31"/>
      <c r="Q47" s="32"/>
      <c r="R47" s="32"/>
      <c r="S47" s="32"/>
      <c r="T47" s="8"/>
      <c r="U47" s="33" t="str">
        <f>IF(COUNTIF(U12:U39,"GYJ(Z)")=0,"",COUNTIF(U12:U39,"GYJ(Z)"))</f>
        <v/>
      </c>
      <c r="V47" s="31"/>
      <c r="W47" s="32"/>
      <c r="X47" s="32"/>
      <c r="Y47" s="32"/>
      <c r="Z47" s="8"/>
      <c r="AA47" s="33" t="str">
        <f>IF(COUNTIF(AA12:AA39,"GYJ(Z)")=0,"",COUNTIF(AA12:AA39,"GYJ(Z)"))</f>
        <v/>
      </c>
      <c r="AB47" s="31"/>
      <c r="AC47" s="32"/>
      <c r="AD47" s="32"/>
      <c r="AE47" s="32"/>
      <c r="AF47" s="8"/>
      <c r="AG47" s="33">
        <f>IF(COUNTIF(AG12:AG39,"GYJ(Z)")=0,"",COUNTIF(AG12:AG39,"GYJ(Z)"))</f>
        <v>1</v>
      </c>
      <c r="AH47" s="31"/>
      <c r="AI47" s="32"/>
      <c r="AJ47" s="32"/>
      <c r="AK47" s="32"/>
      <c r="AL47" s="8"/>
      <c r="AM47" s="33" t="str">
        <f>IF(COUNTIF(AM12:AM39,"GYJ(Z)")=0,"",COUNTIF(AM12:AM39,"GYJ(Z)"))</f>
        <v/>
      </c>
      <c r="AN47" s="31"/>
      <c r="AO47" s="32"/>
      <c r="AP47" s="32"/>
      <c r="AQ47" s="32"/>
      <c r="AR47" s="8"/>
      <c r="AS47" s="33" t="str">
        <f>IF(COUNTIF(AS12:AS39,"GYJ(Z)")=0,"",COUNTIF(AS12:AS39,"GYJ(Z)"))</f>
        <v/>
      </c>
      <c r="AT47" s="31"/>
      <c r="AU47" s="32"/>
      <c r="AV47" s="32"/>
      <c r="AW47" s="32"/>
      <c r="AX47" s="8"/>
      <c r="AY47" s="33" t="str">
        <f>IF(COUNTIF(AY12:AY39,"GYJ(Z)")=0,"",COUNTIF(AY12:AY39,"GYJ(Z)"))</f>
        <v/>
      </c>
      <c r="AZ47" s="34"/>
      <c r="BA47" s="32"/>
      <c r="BB47" s="32"/>
      <c r="BC47" s="32"/>
      <c r="BD47" s="8"/>
      <c r="BE47" s="86">
        <f t="shared" si="43"/>
        <v>1</v>
      </c>
    </row>
    <row r="48" spans="1:59" s="113" customFormat="1" ht="15.75" customHeight="1" x14ac:dyDescent="0.3">
      <c r="A48" s="166"/>
      <c r="B48" s="99"/>
      <c r="C48" s="30" t="s">
        <v>32</v>
      </c>
      <c r="D48" s="31"/>
      <c r="E48" s="32"/>
      <c r="F48" s="32"/>
      <c r="G48" s="32"/>
      <c r="H48" s="8"/>
      <c r="I48" s="33" t="str">
        <f>IF(COUNTIF(I12:I39,"K")=0,"",COUNTIF(I12:I39,"K"))</f>
        <v/>
      </c>
      <c r="J48" s="31"/>
      <c r="K48" s="32"/>
      <c r="L48" s="32"/>
      <c r="M48" s="32"/>
      <c r="N48" s="8"/>
      <c r="O48" s="33" t="str">
        <f>IF(COUNTIF(O12:O39,"K")=0,"",COUNTIF(O12:O39,"K"))</f>
        <v/>
      </c>
      <c r="P48" s="31"/>
      <c r="Q48" s="32"/>
      <c r="R48" s="32"/>
      <c r="S48" s="32"/>
      <c r="T48" s="8"/>
      <c r="U48" s="33" t="str">
        <f>IF(COUNTIF(U12:U39,"K")=0,"",COUNTIF(U12:U39,"K"))</f>
        <v/>
      </c>
      <c r="V48" s="31"/>
      <c r="W48" s="32"/>
      <c r="X48" s="32"/>
      <c r="Y48" s="32"/>
      <c r="Z48" s="8"/>
      <c r="AA48" s="33" t="str">
        <f>IF(COUNTIF(AA12:AA39,"K")=0,"",COUNTIF(AA12:AA39,"K"))</f>
        <v/>
      </c>
      <c r="AB48" s="31"/>
      <c r="AC48" s="32"/>
      <c r="AD48" s="32"/>
      <c r="AE48" s="32"/>
      <c r="AF48" s="8"/>
      <c r="AG48" s="33">
        <f>IF(COUNTIF(AG12:AG39,"K")=0,"",COUNTIF(AG12:AG39,"K"))</f>
        <v>4</v>
      </c>
      <c r="AH48" s="31"/>
      <c r="AI48" s="32"/>
      <c r="AJ48" s="32"/>
      <c r="AK48" s="32"/>
      <c r="AL48" s="8"/>
      <c r="AM48" s="33">
        <f>IF(COUNTIF(AM12:AM39,"K")=0,"",COUNTIF(AM12:AM39,"K"))</f>
        <v>2</v>
      </c>
      <c r="AN48" s="31"/>
      <c r="AO48" s="32"/>
      <c r="AP48" s="32"/>
      <c r="AQ48" s="32"/>
      <c r="AR48" s="8"/>
      <c r="AS48" s="33" t="str">
        <f>IF(COUNTIF(AS12:AS39,"K")=0,"",COUNTIF(AS12:AS39,"K"))</f>
        <v/>
      </c>
      <c r="AT48" s="31"/>
      <c r="AU48" s="32"/>
      <c r="AV48" s="32"/>
      <c r="AW48" s="32"/>
      <c r="AX48" s="8"/>
      <c r="AY48" s="33" t="str">
        <f>IF(COUNTIF(AY12:AY39,"K")=0,"",COUNTIF(AY12:AY39,"K"))</f>
        <v/>
      </c>
      <c r="AZ48" s="34"/>
      <c r="BA48" s="32"/>
      <c r="BB48" s="32"/>
      <c r="BC48" s="32"/>
      <c r="BD48" s="8"/>
      <c r="BE48" s="86">
        <f t="shared" si="43"/>
        <v>6</v>
      </c>
    </row>
    <row r="49" spans="1:57" s="113" customFormat="1" ht="15.75" customHeight="1" x14ac:dyDescent="0.3">
      <c r="A49" s="166"/>
      <c r="B49" s="99"/>
      <c r="C49" s="30" t="s">
        <v>33</v>
      </c>
      <c r="D49" s="31"/>
      <c r="E49" s="32"/>
      <c r="F49" s="32"/>
      <c r="G49" s="32"/>
      <c r="H49" s="8"/>
      <c r="I49" s="33" t="str">
        <f>IF(COUNTIF(I12:I39,"K(Z)")=0,"",COUNTIF(I12:I39,"K(Z)"))</f>
        <v/>
      </c>
      <c r="J49" s="31"/>
      <c r="K49" s="32"/>
      <c r="L49" s="32"/>
      <c r="M49" s="32"/>
      <c r="N49" s="8"/>
      <c r="O49" s="33" t="str">
        <f>IF(COUNTIF(O12:O39,"K(Z)")=0,"",COUNTIF(O12:O39,"K(Z)"))</f>
        <v/>
      </c>
      <c r="P49" s="31"/>
      <c r="Q49" s="32"/>
      <c r="R49" s="32"/>
      <c r="S49" s="32"/>
      <c r="T49" s="8"/>
      <c r="U49" s="33" t="str">
        <f>IF(COUNTIF(U12:U39,"K(Z)")=0,"",COUNTIF(U12:U39,"K(Z)"))</f>
        <v/>
      </c>
      <c r="V49" s="31"/>
      <c r="W49" s="32"/>
      <c r="X49" s="32"/>
      <c r="Y49" s="32"/>
      <c r="Z49" s="8"/>
      <c r="AA49" s="33" t="str">
        <f>IF(COUNTIF(AA12:AA39,"K(Z)")=0,"",COUNTIF(AA12:AA39,"K(Z)"))</f>
        <v/>
      </c>
      <c r="AB49" s="31"/>
      <c r="AC49" s="32"/>
      <c r="AD49" s="32"/>
      <c r="AE49" s="32"/>
      <c r="AF49" s="8"/>
      <c r="AG49" s="33" t="str">
        <f>IF(COUNTIF(AG12:AG39,"K(Z)")=0,"",COUNTIF(AG12:AG39,"K(Z)"))</f>
        <v/>
      </c>
      <c r="AH49" s="31"/>
      <c r="AI49" s="32"/>
      <c r="AJ49" s="32"/>
      <c r="AK49" s="32"/>
      <c r="AL49" s="8"/>
      <c r="AM49" s="33" t="str">
        <f>IF(COUNTIF(AM12:AM39,"K(Z)")=0,"",COUNTIF(AM12:AM39,"K(Z)"))</f>
        <v/>
      </c>
      <c r="AN49" s="31"/>
      <c r="AO49" s="32"/>
      <c r="AP49" s="32"/>
      <c r="AQ49" s="32"/>
      <c r="AR49" s="8"/>
      <c r="AS49" s="33">
        <f>IF(COUNTIF(AS12:AS39,"K(Z)")=0,"",COUNTIF(AS12:AS39,"K(Z)"))</f>
        <v>1</v>
      </c>
      <c r="AT49" s="31"/>
      <c r="AU49" s="32"/>
      <c r="AV49" s="32"/>
      <c r="AW49" s="32"/>
      <c r="AX49" s="8"/>
      <c r="AY49" s="33">
        <f>IF(COUNTIF(AY12:AY39,"K(Z)")=0,"",COUNTIF(AY12:AY39,"K(Z)"))</f>
        <v>1</v>
      </c>
      <c r="AZ49" s="34"/>
      <c r="BA49" s="32"/>
      <c r="BB49" s="32"/>
      <c r="BC49" s="32"/>
      <c r="BD49" s="8"/>
      <c r="BE49" s="86">
        <f t="shared" si="43"/>
        <v>2</v>
      </c>
    </row>
    <row r="50" spans="1:57" s="113" customFormat="1" ht="15.75" customHeight="1" x14ac:dyDescent="0.3">
      <c r="A50" s="166"/>
      <c r="B50" s="99"/>
      <c r="C50" s="167" t="s">
        <v>23</v>
      </c>
      <c r="D50" s="31"/>
      <c r="E50" s="32"/>
      <c r="F50" s="32"/>
      <c r="G50" s="32"/>
      <c r="H50" s="8"/>
      <c r="I50" s="33" t="str">
        <f>IF(COUNTIF(I12:I39,"AV")=0,"",COUNTIF(I12:I39,"AV"))</f>
        <v/>
      </c>
      <c r="J50" s="31"/>
      <c r="K50" s="32"/>
      <c r="L50" s="32"/>
      <c r="M50" s="32"/>
      <c r="N50" s="8"/>
      <c r="O50" s="33" t="str">
        <f>IF(COUNTIF(O12:O39,"AV")=0,"",COUNTIF(O12:O39,"AV"))</f>
        <v/>
      </c>
      <c r="P50" s="31"/>
      <c r="Q50" s="32"/>
      <c r="R50" s="32"/>
      <c r="S50" s="32"/>
      <c r="T50" s="8"/>
      <c r="U50" s="33" t="str">
        <f>IF(COUNTIF(U12:U39,"AV")=0,"",COUNTIF(U12:U39,"AV"))</f>
        <v/>
      </c>
      <c r="V50" s="31"/>
      <c r="W50" s="32"/>
      <c r="X50" s="32"/>
      <c r="Y50" s="32"/>
      <c r="Z50" s="8"/>
      <c r="AA50" s="33" t="str">
        <f>IF(COUNTIF(AA12:AA39,"AV")=0,"",COUNTIF(AA12:AA39,"AV"))</f>
        <v/>
      </c>
      <c r="AB50" s="31"/>
      <c r="AC50" s="32"/>
      <c r="AD50" s="32"/>
      <c r="AE50" s="32"/>
      <c r="AF50" s="8"/>
      <c r="AG50" s="33" t="str">
        <f>IF(COUNTIF(AG12:AG39,"AV")=0,"",COUNTIF(AG12:AG39,"AV"))</f>
        <v/>
      </c>
      <c r="AH50" s="31"/>
      <c r="AI50" s="32"/>
      <c r="AJ50" s="32"/>
      <c r="AK50" s="32"/>
      <c r="AL50" s="8"/>
      <c r="AM50" s="33" t="str">
        <f>IF(COUNTIF(AM12:AM39,"AV")=0,"",COUNTIF(AM12:AM39,"AV"))</f>
        <v/>
      </c>
      <c r="AN50" s="31"/>
      <c r="AO50" s="32"/>
      <c r="AP50" s="32"/>
      <c r="AQ50" s="32"/>
      <c r="AR50" s="8"/>
      <c r="AS50" s="33" t="str">
        <f>IF(COUNTIF(AS12:AS39,"AV")=0,"",COUNTIF(AS12:AS39,"AV"))</f>
        <v/>
      </c>
      <c r="AT50" s="31"/>
      <c r="AU50" s="32"/>
      <c r="AV50" s="32"/>
      <c r="AW50" s="32"/>
      <c r="AX50" s="8"/>
      <c r="AY50" s="33" t="str">
        <f>IF(COUNTIF(AY12:AY39,"AV")=0,"",COUNTIF(AY12:AY39,"AV"))</f>
        <v/>
      </c>
      <c r="AZ50" s="34"/>
      <c r="BA50" s="32"/>
      <c r="BB50" s="32"/>
      <c r="BC50" s="32"/>
      <c r="BD50" s="8"/>
      <c r="BE50" s="86" t="str">
        <f t="shared" si="43"/>
        <v/>
      </c>
    </row>
    <row r="51" spans="1:57" s="113" customFormat="1" ht="15.75" customHeight="1" x14ac:dyDescent="0.3">
      <c r="A51" s="166"/>
      <c r="B51" s="99"/>
      <c r="C51" s="167" t="s">
        <v>61</v>
      </c>
      <c r="D51" s="31"/>
      <c r="E51" s="32"/>
      <c r="F51" s="32"/>
      <c r="G51" s="32"/>
      <c r="H51" s="8"/>
      <c r="I51" s="33" t="str">
        <f>IF(COUNTIF(I12:I39,"KV")=0,"",COUNTIF(I12:I39,"KV"))</f>
        <v/>
      </c>
      <c r="J51" s="31"/>
      <c r="K51" s="32"/>
      <c r="L51" s="32"/>
      <c r="M51" s="32"/>
      <c r="N51" s="8"/>
      <c r="O51" s="33" t="str">
        <f>IF(COUNTIF(O12:O39,"KV")=0,"",COUNTIF(O12:O39,"KV"))</f>
        <v/>
      </c>
      <c r="P51" s="31"/>
      <c r="Q51" s="32"/>
      <c r="R51" s="32"/>
      <c r="S51" s="32"/>
      <c r="T51" s="8"/>
      <c r="U51" s="33" t="str">
        <f>IF(COUNTIF(U12:U39,"KV")=0,"",COUNTIF(U12:U39,"KV"))</f>
        <v/>
      </c>
      <c r="V51" s="31"/>
      <c r="W51" s="32"/>
      <c r="X51" s="32"/>
      <c r="Y51" s="32"/>
      <c r="Z51" s="8"/>
      <c r="AA51" s="33" t="str">
        <f>IF(COUNTIF(AA12:AA39,"KV")=0,"",COUNTIF(AA12:AA39,"KV"))</f>
        <v/>
      </c>
      <c r="AB51" s="31"/>
      <c r="AC51" s="32"/>
      <c r="AD51" s="32"/>
      <c r="AE51" s="32"/>
      <c r="AF51" s="8"/>
      <c r="AG51" s="33" t="str">
        <f>IF(COUNTIF(AG12:AG39,"KV")=0,"",COUNTIF(AG12:AG39,"KV"))</f>
        <v/>
      </c>
      <c r="AH51" s="31"/>
      <c r="AI51" s="32"/>
      <c r="AJ51" s="32"/>
      <c r="AK51" s="32"/>
      <c r="AL51" s="8"/>
      <c r="AM51" s="33" t="str">
        <f>IF(COUNTIF(AM12:AM39,"KV")=0,"",COUNTIF(AM12:AM39,"KV"))</f>
        <v/>
      </c>
      <c r="AN51" s="31"/>
      <c r="AO51" s="32"/>
      <c r="AP51" s="32"/>
      <c r="AQ51" s="32"/>
      <c r="AR51" s="8"/>
      <c r="AS51" s="33" t="str">
        <f>IF(COUNTIF(AS12:AS39,"KV")=0,"",COUNTIF(AS12:AS39,"KV"))</f>
        <v/>
      </c>
      <c r="AT51" s="31"/>
      <c r="AU51" s="32"/>
      <c r="AV51" s="32"/>
      <c r="AW51" s="32"/>
      <c r="AX51" s="8"/>
      <c r="AY51" s="33" t="str">
        <f>IF(COUNTIF(AY12:AY39,"KV")=0,"",COUNTIF(AY12:AY39,"KV"))</f>
        <v/>
      </c>
      <c r="AZ51" s="34"/>
      <c r="BA51" s="32"/>
      <c r="BB51" s="32"/>
      <c r="BC51" s="32"/>
      <c r="BD51" s="8"/>
      <c r="BE51" s="86" t="str">
        <f t="shared" si="43"/>
        <v/>
      </c>
    </row>
    <row r="52" spans="1:57" s="113" customFormat="1" ht="15.75" customHeight="1" x14ac:dyDescent="0.3">
      <c r="A52" s="166"/>
      <c r="B52" s="99"/>
      <c r="C52" s="167" t="s">
        <v>62</v>
      </c>
      <c r="D52" s="39"/>
      <c r="E52" s="40"/>
      <c r="F52" s="40"/>
      <c r="G52" s="40"/>
      <c r="H52" s="17"/>
      <c r="I52" s="33" t="str">
        <f>IF(COUNTIF(I12:I39,"SZG")=0,"",COUNTIF(I12:I39,"SZG"))</f>
        <v/>
      </c>
      <c r="J52" s="39"/>
      <c r="K52" s="40"/>
      <c r="L52" s="40"/>
      <c r="M52" s="40"/>
      <c r="N52" s="17"/>
      <c r="O52" s="33" t="str">
        <f>IF(COUNTIF(O12:O39,"SZG")=0,"",COUNTIF(O12:O39,"SZG"))</f>
        <v/>
      </c>
      <c r="P52" s="39"/>
      <c r="Q52" s="40"/>
      <c r="R52" s="40"/>
      <c r="S52" s="40"/>
      <c r="T52" s="17"/>
      <c r="U52" s="33" t="str">
        <f>IF(COUNTIF(U12:U39,"SZG")=0,"",COUNTIF(U12:U39,"SZG"))</f>
        <v/>
      </c>
      <c r="V52" s="39"/>
      <c r="W52" s="40"/>
      <c r="X52" s="40"/>
      <c r="Y52" s="40"/>
      <c r="Z52" s="17"/>
      <c r="AA52" s="33" t="str">
        <f>IF(COUNTIF(AA12:AA39,"SZG")=0,"",COUNTIF(AA12:AA39,"SZG"))</f>
        <v/>
      </c>
      <c r="AB52" s="39"/>
      <c r="AC52" s="40"/>
      <c r="AD52" s="40"/>
      <c r="AE52" s="40"/>
      <c r="AF52" s="17"/>
      <c r="AG52" s="33" t="str">
        <f>IF(COUNTIF(AG12:AG39,"SZG")=0,"",COUNTIF(AG12:AG39,"SZG"))</f>
        <v/>
      </c>
      <c r="AH52" s="39"/>
      <c r="AI52" s="40"/>
      <c r="AJ52" s="40"/>
      <c r="AK52" s="40"/>
      <c r="AL52" s="17"/>
      <c r="AM52" s="33" t="str">
        <f>IF(COUNTIF(AM12:AM39,"SZG")=0,"",COUNTIF(AM12:AM39,"SZG"))</f>
        <v/>
      </c>
      <c r="AN52" s="39"/>
      <c r="AO52" s="40"/>
      <c r="AP52" s="40"/>
      <c r="AQ52" s="40"/>
      <c r="AR52" s="17"/>
      <c r="AS52" s="33" t="str">
        <f>IF(COUNTIF(AS12:AS39,"SZG")=0,"",COUNTIF(AS12:AS39,"SZG"))</f>
        <v/>
      </c>
      <c r="AT52" s="39"/>
      <c r="AU52" s="40"/>
      <c r="AV52" s="40"/>
      <c r="AW52" s="40"/>
      <c r="AX52" s="17"/>
      <c r="AY52" s="33" t="str">
        <f>IF(COUNTIF(AY12:AY39,"SZG")=0,"",COUNTIF(AY12:AY39,"SZG"))</f>
        <v/>
      </c>
      <c r="AZ52" s="34"/>
      <c r="BA52" s="32"/>
      <c r="BB52" s="32"/>
      <c r="BC52" s="32"/>
      <c r="BD52" s="8"/>
      <c r="BE52" s="86" t="str">
        <f t="shared" si="43"/>
        <v/>
      </c>
    </row>
    <row r="53" spans="1:57" s="113" customFormat="1" ht="15.75" customHeight="1" x14ac:dyDescent="0.3">
      <c r="A53" s="166"/>
      <c r="B53" s="99"/>
      <c r="C53" s="167" t="s">
        <v>63</v>
      </c>
      <c r="D53" s="39"/>
      <c r="E53" s="40"/>
      <c r="F53" s="40"/>
      <c r="G53" s="40"/>
      <c r="H53" s="17"/>
      <c r="I53" s="33" t="str">
        <f>IF(COUNTIF(I12:I39,"ZV")=0,"",COUNTIF(I12:I39,"ZV"))</f>
        <v/>
      </c>
      <c r="J53" s="39"/>
      <c r="K53" s="40"/>
      <c r="L53" s="40"/>
      <c r="M53" s="40"/>
      <c r="N53" s="17"/>
      <c r="O53" s="33" t="str">
        <f>IF(COUNTIF(O12:O39,"ZV")=0,"",COUNTIF(O12:O39,"ZV"))</f>
        <v/>
      </c>
      <c r="P53" s="39"/>
      <c r="Q53" s="40"/>
      <c r="R53" s="40"/>
      <c r="S53" s="40"/>
      <c r="T53" s="17"/>
      <c r="U53" s="33" t="str">
        <f>IF(COUNTIF(U12:U39,"ZV")=0,"",COUNTIF(U12:U39,"ZV"))</f>
        <v/>
      </c>
      <c r="V53" s="39"/>
      <c r="W53" s="40"/>
      <c r="X53" s="40"/>
      <c r="Y53" s="40"/>
      <c r="Z53" s="17"/>
      <c r="AA53" s="33" t="str">
        <f>IF(COUNTIF(AA12:AA39,"ZV")=0,"",COUNTIF(AA12:AA39,"ZV"))</f>
        <v/>
      </c>
      <c r="AB53" s="39"/>
      <c r="AC53" s="40"/>
      <c r="AD53" s="40"/>
      <c r="AE53" s="40"/>
      <c r="AF53" s="17"/>
      <c r="AG53" s="33" t="str">
        <f>IF(COUNTIF(AG12:AG39,"ZV")=0,"",COUNTIF(AG12:AG39,"ZV"))</f>
        <v/>
      </c>
      <c r="AH53" s="39"/>
      <c r="AI53" s="40"/>
      <c r="AJ53" s="40"/>
      <c r="AK53" s="40"/>
      <c r="AL53" s="17"/>
      <c r="AM53" s="33" t="str">
        <f>IF(COUNTIF(AM12:AM39,"ZV")=0,"",COUNTIF(AM12:AM39,"ZV"))</f>
        <v/>
      </c>
      <c r="AN53" s="39"/>
      <c r="AO53" s="40"/>
      <c r="AP53" s="40"/>
      <c r="AQ53" s="40"/>
      <c r="AR53" s="17"/>
      <c r="AS53" s="33" t="str">
        <f>IF(COUNTIF(AS12:AS39,"ZV")=0,"",COUNTIF(AS12:AS39,"ZV"))</f>
        <v/>
      </c>
      <c r="AT53" s="39"/>
      <c r="AU53" s="40"/>
      <c r="AV53" s="40"/>
      <c r="AW53" s="40"/>
      <c r="AX53" s="17"/>
      <c r="AY53" s="33" t="str">
        <f>IF(COUNTIF(AY12:AY39,"ZV")=0,"",COUNTIF(AY12:AY39,"ZV"))</f>
        <v/>
      </c>
      <c r="AZ53" s="34"/>
      <c r="BA53" s="32"/>
      <c r="BB53" s="32"/>
      <c r="BC53" s="32"/>
      <c r="BD53" s="8"/>
      <c r="BE53" s="86" t="str">
        <f t="shared" si="43"/>
        <v/>
      </c>
    </row>
    <row r="54" spans="1:57" s="113" customFormat="1" ht="15.75" customHeight="1" thickBot="1" x14ac:dyDescent="0.35">
      <c r="A54" s="41"/>
      <c r="B54" s="27"/>
      <c r="C54" s="28" t="s">
        <v>24</v>
      </c>
      <c r="D54" s="42"/>
      <c r="E54" s="43"/>
      <c r="F54" s="43"/>
      <c r="G54" s="43"/>
      <c r="H54" s="44"/>
      <c r="I54" s="45" t="str">
        <f>IF(SUM(I42:I53)=0,"",SUM(I42:I53))</f>
        <v/>
      </c>
      <c r="J54" s="42"/>
      <c r="K54" s="43"/>
      <c r="L54" s="43"/>
      <c r="M54" s="43"/>
      <c r="N54" s="44"/>
      <c r="O54" s="45" t="str">
        <f>IF(SUM(O42:O53)=0,"",SUM(O42:O53))</f>
        <v/>
      </c>
      <c r="P54" s="42"/>
      <c r="Q54" s="43"/>
      <c r="R54" s="43"/>
      <c r="S54" s="43"/>
      <c r="T54" s="44"/>
      <c r="U54" s="45" t="str">
        <f>IF(SUM(U42:U53)=0,"",SUM(U42:U53))</f>
        <v/>
      </c>
      <c r="V54" s="42"/>
      <c r="W54" s="43"/>
      <c r="X54" s="43"/>
      <c r="Y54" s="43"/>
      <c r="Z54" s="44"/>
      <c r="AA54" s="45" t="str">
        <f>IF(SUM(AA42:AA53)=0,"",SUM(AA42:AA53))</f>
        <v/>
      </c>
      <c r="AB54" s="42"/>
      <c r="AC54" s="43"/>
      <c r="AD54" s="43"/>
      <c r="AE54" s="43"/>
      <c r="AF54" s="44"/>
      <c r="AG54" s="45">
        <f>IF(SUM(AG42:AG53)=0,"",SUM(AG42:AG53))</f>
        <v>6</v>
      </c>
      <c r="AH54" s="42"/>
      <c r="AI54" s="43"/>
      <c r="AJ54" s="43"/>
      <c r="AK54" s="43"/>
      <c r="AL54" s="44"/>
      <c r="AM54" s="45">
        <f>IF(SUM(AM42:AM53)=0,"",SUM(AM42:AM53))</f>
        <v>5</v>
      </c>
      <c r="AN54" s="42"/>
      <c r="AO54" s="43"/>
      <c r="AP54" s="43"/>
      <c r="AQ54" s="43"/>
      <c r="AR54" s="44"/>
      <c r="AS54" s="45">
        <f>IF(SUM(AS42:AS53)=0,"",SUM(AS42:AS53))</f>
        <v>4</v>
      </c>
      <c r="AT54" s="42"/>
      <c r="AU54" s="43"/>
      <c r="AV54" s="43"/>
      <c r="AW54" s="43"/>
      <c r="AX54" s="44"/>
      <c r="AY54" s="45">
        <f>IF(SUM(AY42:AY53)=0,"",SUM(AY42:AY53))</f>
        <v>4</v>
      </c>
      <c r="AZ54" s="46"/>
      <c r="BA54" s="43"/>
      <c r="BB54" s="43"/>
      <c r="BC54" s="43"/>
      <c r="BD54" s="44"/>
      <c r="BE54" s="86">
        <f t="shared" si="43"/>
        <v>19</v>
      </c>
    </row>
    <row r="55" spans="1:57" s="113" customFormat="1" ht="15.75" customHeight="1" thickTop="1" x14ac:dyDescent="0.3">
      <c r="A55" s="169"/>
      <c r="B55" s="170"/>
      <c r="C55" s="170"/>
    </row>
    <row r="56" spans="1:57" s="113" customFormat="1" ht="15.75" customHeight="1" x14ac:dyDescent="0.3">
      <c r="A56" s="169"/>
      <c r="B56" s="170"/>
      <c r="C56" s="170"/>
    </row>
    <row r="57" spans="1:57" s="113" customFormat="1" ht="15.75" customHeight="1" x14ac:dyDescent="0.3">
      <c r="A57" s="169"/>
      <c r="B57" s="170"/>
      <c r="C57" s="170"/>
    </row>
    <row r="58" spans="1:57" s="113" customFormat="1" ht="15.75" customHeight="1" x14ac:dyDescent="0.3">
      <c r="A58" s="169"/>
      <c r="B58" s="170"/>
      <c r="C58" s="170"/>
    </row>
    <row r="59" spans="1:57" s="113" customFormat="1" ht="15.75" customHeight="1" x14ac:dyDescent="0.3">
      <c r="A59" s="169"/>
      <c r="B59" s="170"/>
      <c r="C59" s="170"/>
    </row>
    <row r="60" spans="1:57" s="113" customFormat="1" ht="15.75" customHeight="1" x14ac:dyDescent="0.3">
      <c r="A60" s="169"/>
      <c r="B60" s="170"/>
      <c r="C60" s="170"/>
    </row>
    <row r="61" spans="1:57" s="113" customFormat="1" ht="15.75" customHeight="1" x14ac:dyDescent="0.3">
      <c r="A61" s="169"/>
      <c r="B61" s="170"/>
      <c r="C61" s="170"/>
    </row>
    <row r="62" spans="1:57" s="113" customFormat="1" ht="15.75" customHeight="1" x14ac:dyDescent="0.3">
      <c r="A62" s="169"/>
      <c r="B62" s="170"/>
      <c r="C62" s="170"/>
    </row>
    <row r="63" spans="1:57" s="113" customFormat="1" ht="15.75" customHeight="1" x14ac:dyDescent="0.3">
      <c r="A63" s="169"/>
      <c r="B63" s="170"/>
      <c r="C63" s="170"/>
    </row>
    <row r="64" spans="1:57" s="113" customFormat="1" ht="15.75" customHeight="1" x14ac:dyDescent="0.3">
      <c r="A64" s="169"/>
      <c r="B64" s="170"/>
      <c r="C64" s="170"/>
    </row>
    <row r="65" spans="1:3" s="113" customFormat="1" ht="15.75" customHeight="1" x14ac:dyDescent="0.3">
      <c r="A65" s="169"/>
      <c r="B65" s="170"/>
      <c r="C65" s="170"/>
    </row>
    <row r="66" spans="1:3" s="113" customFormat="1" ht="15.75" customHeight="1" x14ac:dyDescent="0.3">
      <c r="A66" s="169"/>
      <c r="B66" s="170"/>
      <c r="C66" s="170"/>
    </row>
    <row r="67" spans="1:3" s="113" customFormat="1" ht="15.75" customHeight="1" x14ac:dyDescent="0.3">
      <c r="A67" s="169"/>
      <c r="B67" s="170"/>
      <c r="C67" s="170"/>
    </row>
    <row r="68" spans="1:3" s="113" customFormat="1" ht="15.75" customHeight="1" x14ac:dyDescent="0.3">
      <c r="A68" s="169"/>
      <c r="B68" s="170"/>
      <c r="C68" s="170"/>
    </row>
    <row r="69" spans="1:3" s="113" customFormat="1" ht="15.75" customHeight="1" x14ac:dyDescent="0.3">
      <c r="A69" s="169"/>
      <c r="B69" s="170"/>
      <c r="C69" s="170"/>
    </row>
    <row r="70" spans="1:3" s="113" customFormat="1" ht="15.75" customHeight="1" x14ac:dyDescent="0.3">
      <c r="A70" s="169"/>
      <c r="B70" s="170"/>
      <c r="C70" s="170"/>
    </row>
    <row r="71" spans="1:3" s="113" customFormat="1" ht="15.75" customHeight="1" x14ac:dyDescent="0.3">
      <c r="A71" s="169"/>
      <c r="B71" s="170"/>
      <c r="C71" s="170"/>
    </row>
    <row r="72" spans="1:3" s="113" customFormat="1" ht="15.75" customHeight="1" x14ac:dyDescent="0.3">
      <c r="A72" s="169"/>
      <c r="B72" s="170"/>
      <c r="C72" s="170"/>
    </row>
    <row r="73" spans="1:3" s="113" customFormat="1" ht="15.75" customHeight="1" x14ac:dyDescent="0.3">
      <c r="A73" s="169"/>
      <c r="B73" s="170"/>
      <c r="C73" s="170"/>
    </row>
    <row r="74" spans="1:3" s="113" customFormat="1" ht="15.75" customHeight="1" x14ac:dyDescent="0.3">
      <c r="A74" s="169"/>
      <c r="B74" s="170"/>
      <c r="C74" s="170"/>
    </row>
    <row r="75" spans="1:3" s="113" customFormat="1" ht="15.75" customHeight="1" x14ac:dyDescent="0.3">
      <c r="A75" s="169"/>
      <c r="B75" s="170"/>
      <c r="C75" s="170"/>
    </row>
    <row r="76" spans="1:3" s="113" customFormat="1" ht="15.75" customHeight="1" x14ac:dyDescent="0.3">
      <c r="A76" s="169"/>
      <c r="B76" s="170"/>
      <c r="C76" s="170"/>
    </row>
    <row r="77" spans="1:3" s="113" customFormat="1" ht="15.75" customHeight="1" x14ac:dyDescent="0.3">
      <c r="A77" s="169"/>
      <c r="B77" s="170"/>
      <c r="C77" s="170"/>
    </row>
    <row r="78" spans="1:3" s="113" customFormat="1" ht="15.75" customHeight="1" x14ac:dyDescent="0.3">
      <c r="A78" s="169"/>
      <c r="B78" s="170"/>
      <c r="C78" s="170"/>
    </row>
    <row r="79" spans="1:3" s="113" customFormat="1" ht="15.75" customHeight="1" x14ac:dyDescent="0.3">
      <c r="A79" s="169"/>
      <c r="B79" s="170"/>
      <c r="C79" s="170"/>
    </row>
    <row r="80" spans="1:3" s="113" customFormat="1" ht="15.75" customHeight="1" x14ac:dyDescent="0.3">
      <c r="A80" s="169"/>
      <c r="B80" s="170"/>
      <c r="C80" s="170"/>
    </row>
    <row r="81" spans="1:3" s="113" customFormat="1" ht="15.75" customHeight="1" x14ac:dyDescent="0.3">
      <c r="A81" s="169"/>
      <c r="B81" s="170"/>
      <c r="C81" s="170"/>
    </row>
    <row r="82" spans="1:3" s="113" customFormat="1" ht="15.75" customHeight="1" x14ac:dyDescent="0.3">
      <c r="A82" s="169"/>
      <c r="B82" s="170"/>
      <c r="C82" s="170"/>
    </row>
    <row r="83" spans="1:3" s="113" customFormat="1" ht="15.75" customHeight="1" x14ac:dyDescent="0.3">
      <c r="A83" s="169"/>
      <c r="B83" s="170"/>
      <c r="C83" s="170"/>
    </row>
    <row r="84" spans="1:3" s="113" customFormat="1" ht="15.75" customHeight="1" x14ac:dyDescent="0.3">
      <c r="A84" s="169"/>
      <c r="B84" s="170"/>
      <c r="C84" s="170"/>
    </row>
    <row r="85" spans="1:3" s="113" customFormat="1" ht="15.75" customHeight="1" x14ac:dyDescent="0.3">
      <c r="A85" s="169"/>
      <c r="B85" s="170"/>
      <c r="C85" s="170"/>
    </row>
    <row r="86" spans="1:3" s="113" customFormat="1" ht="15.75" customHeight="1" x14ac:dyDescent="0.3">
      <c r="A86" s="169"/>
      <c r="B86" s="170"/>
      <c r="C86" s="170"/>
    </row>
    <row r="87" spans="1:3" s="113" customFormat="1" ht="15.75" customHeight="1" x14ac:dyDescent="0.3">
      <c r="A87" s="169"/>
      <c r="B87" s="170"/>
      <c r="C87" s="170"/>
    </row>
    <row r="88" spans="1:3" s="113" customFormat="1" ht="15.75" customHeight="1" x14ac:dyDescent="0.3">
      <c r="A88" s="169"/>
      <c r="B88" s="170"/>
      <c r="C88" s="170"/>
    </row>
    <row r="89" spans="1:3" s="113" customFormat="1" ht="15.75" customHeight="1" x14ac:dyDescent="0.3">
      <c r="A89" s="169"/>
      <c r="B89" s="170"/>
      <c r="C89" s="170"/>
    </row>
    <row r="90" spans="1:3" s="113" customFormat="1" ht="15.75" customHeight="1" x14ac:dyDescent="0.3">
      <c r="A90" s="169"/>
      <c r="B90" s="170"/>
      <c r="C90" s="170"/>
    </row>
    <row r="91" spans="1:3" s="113" customFormat="1" ht="15.75" customHeight="1" x14ac:dyDescent="0.3">
      <c r="A91" s="169"/>
      <c r="B91" s="170"/>
      <c r="C91" s="170"/>
    </row>
    <row r="92" spans="1:3" s="113" customFormat="1" ht="15.75" customHeight="1" x14ac:dyDescent="0.3">
      <c r="A92" s="169"/>
      <c r="B92" s="170"/>
      <c r="C92" s="170"/>
    </row>
    <row r="93" spans="1:3" s="113" customFormat="1" ht="15.75" customHeight="1" x14ac:dyDescent="0.3">
      <c r="A93" s="169"/>
      <c r="B93" s="170"/>
      <c r="C93" s="170"/>
    </row>
    <row r="94" spans="1:3" s="113" customFormat="1" ht="15.75" customHeight="1" x14ac:dyDescent="0.3">
      <c r="A94" s="169"/>
      <c r="B94" s="170"/>
      <c r="C94" s="170"/>
    </row>
    <row r="95" spans="1:3" s="113" customFormat="1" ht="15.75" customHeight="1" x14ac:dyDescent="0.3">
      <c r="A95" s="169"/>
      <c r="B95" s="170"/>
      <c r="C95" s="170"/>
    </row>
    <row r="96" spans="1:3" s="113" customFormat="1" ht="15.75" customHeight="1" x14ac:dyDescent="0.3">
      <c r="A96" s="169"/>
      <c r="B96" s="170"/>
      <c r="C96" s="170"/>
    </row>
    <row r="97" spans="1:3" s="113" customFormat="1" ht="15.75" customHeight="1" x14ac:dyDescent="0.3">
      <c r="A97" s="169"/>
      <c r="B97" s="170"/>
      <c r="C97" s="170"/>
    </row>
    <row r="98" spans="1:3" s="113" customFormat="1" ht="15.75" customHeight="1" x14ac:dyDescent="0.3">
      <c r="A98" s="169"/>
      <c r="B98" s="170"/>
      <c r="C98" s="170"/>
    </row>
    <row r="99" spans="1:3" s="113" customFormat="1" ht="15.75" customHeight="1" x14ac:dyDescent="0.3">
      <c r="A99" s="169"/>
      <c r="B99" s="170"/>
      <c r="C99" s="170"/>
    </row>
    <row r="100" spans="1:3" s="113" customFormat="1" ht="15.75" customHeight="1" x14ac:dyDescent="0.3">
      <c r="A100" s="169"/>
      <c r="B100" s="170"/>
      <c r="C100" s="170"/>
    </row>
    <row r="101" spans="1:3" s="113" customFormat="1" ht="15.75" customHeight="1" x14ac:dyDescent="0.3">
      <c r="A101" s="169"/>
      <c r="B101" s="170"/>
      <c r="C101" s="170"/>
    </row>
    <row r="102" spans="1:3" s="113" customFormat="1" ht="15.75" customHeight="1" x14ac:dyDescent="0.3">
      <c r="A102" s="169"/>
      <c r="B102" s="170"/>
      <c r="C102" s="170"/>
    </row>
    <row r="103" spans="1:3" s="113" customFormat="1" ht="15.75" customHeight="1" x14ac:dyDescent="0.3">
      <c r="A103" s="169"/>
      <c r="B103" s="170"/>
      <c r="C103" s="170"/>
    </row>
    <row r="104" spans="1:3" s="113" customFormat="1" ht="15.75" customHeight="1" x14ac:dyDescent="0.3">
      <c r="A104" s="169"/>
      <c r="B104" s="170"/>
      <c r="C104" s="170"/>
    </row>
    <row r="105" spans="1:3" s="113" customFormat="1" ht="15.75" customHeight="1" x14ac:dyDescent="0.3">
      <c r="A105" s="169"/>
      <c r="B105" s="170"/>
      <c r="C105" s="170"/>
    </row>
    <row r="106" spans="1:3" s="113" customFormat="1" ht="15.75" customHeight="1" x14ac:dyDescent="0.3">
      <c r="A106" s="169"/>
      <c r="B106" s="170"/>
      <c r="C106" s="170"/>
    </row>
    <row r="107" spans="1:3" s="113" customFormat="1" ht="15.75" customHeight="1" x14ac:dyDescent="0.3">
      <c r="A107" s="169"/>
      <c r="B107" s="170"/>
      <c r="C107" s="170"/>
    </row>
    <row r="108" spans="1:3" s="113" customFormat="1" ht="15.75" customHeight="1" x14ac:dyDescent="0.3">
      <c r="A108" s="169"/>
      <c r="B108" s="170"/>
      <c r="C108" s="170"/>
    </row>
    <row r="109" spans="1:3" s="113" customFormat="1" ht="15.75" customHeight="1" x14ac:dyDescent="0.3">
      <c r="A109" s="169"/>
      <c r="B109" s="170"/>
      <c r="C109" s="170"/>
    </row>
    <row r="110" spans="1:3" s="113" customFormat="1" ht="15.75" customHeight="1" x14ac:dyDescent="0.3">
      <c r="A110" s="169"/>
      <c r="B110" s="170"/>
      <c r="C110" s="170"/>
    </row>
    <row r="111" spans="1:3" s="113" customFormat="1" ht="15.75" customHeight="1" x14ac:dyDescent="0.3">
      <c r="A111" s="169"/>
      <c r="B111" s="170"/>
      <c r="C111" s="170"/>
    </row>
    <row r="112" spans="1:3" s="113" customFormat="1" ht="15.75" customHeight="1" x14ac:dyDescent="0.3">
      <c r="A112" s="169"/>
      <c r="B112" s="170"/>
      <c r="C112" s="170"/>
    </row>
    <row r="113" spans="1:57" s="113" customFormat="1" ht="15.75" customHeight="1" x14ac:dyDescent="0.3">
      <c r="A113" s="169"/>
      <c r="B113" s="170"/>
      <c r="C113" s="170"/>
    </row>
    <row r="114" spans="1:57" s="113" customFormat="1" ht="15.75" customHeight="1" x14ac:dyDescent="0.3">
      <c r="A114" s="169"/>
      <c r="B114" s="170"/>
      <c r="C114" s="170"/>
    </row>
    <row r="115" spans="1:57" s="113" customFormat="1" ht="15.75" customHeight="1" x14ac:dyDescent="0.3">
      <c r="A115" s="169"/>
      <c r="B115" s="170"/>
      <c r="C115" s="170"/>
    </row>
    <row r="116" spans="1:57" s="113" customFormat="1" ht="15.75" customHeight="1" x14ac:dyDescent="0.3">
      <c r="A116" s="169"/>
      <c r="B116" s="170"/>
      <c r="C116" s="170"/>
    </row>
    <row r="117" spans="1:57" s="113" customFormat="1" ht="15.75" customHeight="1" x14ac:dyDescent="0.3">
      <c r="A117" s="169"/>
      <c r="B117" s="170"/>
      <c r="C117" s="170"/>
    </row>
    <row r="118" spans="1:57" s="113" customFormat="1" ht="15.75" customHeight="1" x14ac:dyDescent="0.3">
      <c r="A118" s="169"/>
      <c r="B118" s="170"/>
      <c r="C118" s="170"/>
    </row>
    <row r="119" spans="1:57" s="113" customFormat="1" ht="15.75" customHeight="1" x14ac:dyDescent="0.3">
      <c r="A119" s="169"/>
      <c r="B119" s="170"/>
      <c r="C119" s="170"/>
    </row>
    <row r="120" spans="1:57" s="113" customFormat="1" ht="15.75" customHeight="1" x14ac:dyDescent="0.3">
      <c r="A120" s="169"/>
      <c r="B120" s="111"/>
      <c r="C120" s="111"/>
    </row>
    <row r="121" spans="1:57" s="113" customFormat="1" ht="15.75" customHeight="1" x14ac:dyDescent="0.3">
      <c r="A121" s="169"/>
      <c r="B121" s="111"/>
      <c r="C121" s="111"/>
    </row>
    <row r="122" spans="1:57" s="113" customFormat="1" ht="15.75" customHeight="1" x14ac:dyDescent="0.3">
      <c r="A122" s="169"/>
      <c r="B122" s="111"/>
      <c r="C122" s="111"/>
    </row>
    <row r="123" spans="1:57" s="113" customFormat="1" ht="15.75" customHeight="1" x14ac:dyDescent="0.3">
      <c r="A123" s="169"/>
      <c r="B123" s="111"/>
      <c r="C123" s="111"/>
    </row>
    <row r="124" spans="1:57" s="113" customFormat="1" ht="15.75" customHeight="1" x14ac:dyDescent="0.3">
      <c r="A124" s="169"/>
      <c r="B124" s="111"/>
      <c r="C124" s="111"/>
    </row>
    <row r="125" spans="1:57" s="113" customFormat="1" ht="15.75" customHeight="1" x14ac:dyDescent="0.3">
      <c r="A125" s="169"/>
      <c r="B125" s="111"/>
      <c r="C125" s="111"/>
    </row>
    <row r="126" spans="1:57" s="113" customFormat="1" ht="15.75" customHeight="1" x14ac:dyDescent="0.3">
      <c r="A126" s="169"/>
      <c r="B126" s="111"/>
      <c r="C126" s="111"/>
    </row>
    <row r="127" spans="1:57" ht="15.75" customHeight="1" x14ac:dyDescent="0.3">
      <c r="A127" s="169"/>
      <c r="B127" s="111"/>
      <c r="C127" s="111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  <c r="AH127" s="113"/>
      <c r="AI127" s="113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3"/>
      <c r="AV127" s="113"/>
      <c r="AW127" s="113"/>
      <c r="AX127" s="113"/>
      <c r="AY127" s="113"/>
      <c r="AZ127" s="113"/>
      <c r="BA127" s="113"/>
      <c r="BB127" s="113"/>
      <c r="BC127" s="113"/>
      <c r="BD127" s="113"/>
      <c r="BE127" s="113"/>
    </row>
    <row r="128" spans="1:57" ht="15.75" customHeight="1" x14ac:dyDescent="0.3">
      <c r="A128" s="169"/>
      <c r="B128" s="111"/>
      <c r="C128" s="111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  <c r="AV128" s="113"/>
      <c r="AW128" s="113"/>
      <c r="AX128" s="113"/>
      <c r="AY128" s="113"/>
      <c r="AZ128" s="113"/>
      <c r="BA128" s="113"/>
      <c r="BB128" s="113"/>
      <c r="BC128" s="113"/>
      <c r="BD128" s="113"/>
      <c r="BE128" s="113"/>
    </row>
    <row r="129" spans="1:3" ht="15.75" customHeight="1" x14ac:dyDescent="0.3">
      <c r="A129" s="171"/>
      <c r="B129" s="109"/>
      <c r="C129" s="109"/>
    </row>
    <row r="130" spans="1:3" ht="15.75" customHeight="1" x14ac:dyDescent="0.3">
      <c r="A130" s="171"/>
      <c r="B130" s="109"/>
      <c r="C130" s="109"/>
    </row>
    <row r="131" spans="1:3" ht="15.75" customHeight="1" x14ac:dyDescent="0.3">
      <c r="A131" s="171"/>
      <c r="B131" s="109"/>
      <c r="C131" s="109"/>
    </row>
    <row r="132" spans="1:3" ht="15.75" customHeight="1" x14ac:dyDescent="0.3">
      <c r="A132" s="171"/>
      <c r="B132" s="109"/>
      <c r="C132" s="109"/>
    </row>
    <row r="133" spans="1:3" ht="15.75" customHeight="1" x14ac:dyDescent="0.3">
      <c r="A133" s="171"/>
      <c r="B133" s="109"/>
      <c r="C133" s="109"/>
    </row>
    <row r="134" spans="1:3" ht="15.75" customHeight="1" x14ac:dyDescent="0.3">
      <c r="A134" s="171"/>
      <c r="B134" s="109"/>
      <c r="C134" s="109"/>
    </row>
    <row r="135" spans="1:3" ht="15.75" customHeight="1" x14ac:dyDescent="0.3">
      <c r="A135" s="171"/>
      <c r="B135" s="109"/>
      <c r="C135" s="109"/>
    </row>
    <row r="136" spans="1:3" ht="15.75" customHeight="1" x14ac:dyDescent="0.3">
      <c r="A136" s="171"/>
      <c r="B136" s="109"/>
      <c r="C136" s="109"/>
    </row>
    <row r="137" spans="1:3" ht="15.75" customHeight="1" x14ac:dyDescent="0.3">
      <c r="A137" s="171"/>
      <c r="B137" s="109"/>
      <c r="C137" s="109"/>
    </row>
    <row r="138" spans="1:3" ht="15.75" customHeight="1" x14ac:dyDescent="0.3">
      <c r="A138" s="171"/>
      <c r="B138" s="109"/>
      <c r="C138" s="109"/>
    </row>
    <row r="139" spans="1:3" ht="15.75" customHeight="1" x14ac:dyDescent="0.3">
      <c r="A139" s="171"/>
      <c r="B139" s="109"/>
      <c r="C139" s="109"/>
    </row>
    <row r="140" spans="1:3" ht="15.75" customHeight="1" x14ac:dyDescent="0.3">
      <c r="A140" s="171"/>
      <c r="B140" s="109"/>
      <c r="C140" s="109"/>
    </row>
    <row r="141" spans="1:3" ht="15.75" customHeight="1" x14ac:dyDescent="0.3">
      <c r="A141" s="171"/>
      <c r="B141" s="109"/>
      <c r="C141" s="109"/>
    </row>
    <row r="142" spans="1:3" ht="15.75" customHeight="1" x14ac:dyDescent="0.3">
      <c r="A142" s="171"/>
      <c r="B142" s="109"/>
      <c r="C142" s="109"/>
    </row>
    <row r="143" spans="1:3" ht="15.75" customHeight="1" x14ac:dyDescent="0.3">
      <c r="A143" s="171"/>
      <c r="B143" s="109"/>
      <c r="C143" s="109"/>
    </row>
    <row r="144" spans="1:3" ht="15.75" customHeight="1" x14ac:dyDescent="0.3">
      <c r="A144" s="171"/>
      <c r="B144" s="109"/>
      <c r="C144" s="109"/>
    </row>
    <row r="145" spans="1:3" ht="15.75" customHeight="1" x14ac:dyDescent="0.3">
      <c r="A145" s="171"/>
      <c r="B145" s="109"/>
      <c r="C145" s="109"/>
    </row>
    <row r="146" spans="1:3" ht="15.75" customHeight="1" x14ac:dyDescent="0.3">
      <c r="A146" s="171"/>
      <c r="B146" s="109"/>
      <c r="C146" s="109"/>
    </row>
    <row r="147" spans="1:3" ht="15.75" customHeight="1" x14ac:dyDescent="0.3">
      <c r="A147" s="171"/>
      <c r="B147" s="109"/>
      <c r="C147" s="109"/>
    </row>
    <row r="148" spans="1:3" ht="15.75" customHeight="1" x14ac:dyDescent="0.3">
      <c r="A148" s="171"/>
      <c r="B148" s="109"/>
      <c r="C148" s="109"/>
    </row>
    <row r="149" spans="1:3" ht="15.75" customHeight="1" x14ac:dyDescent="0.3">
      <c r="A149" s="171"/>
      <c r="B149" s="109"/>
      <c r="C149" s="109"/>
    </row>
    <row r="150" spans="1:3" ht="15.75" customHeight="1" x14ac:dyDescent="0.3">
      <c r="A150" s="171"/>
      <c r="B150" s="109"/>
      <c r="C150" s="109"/>
    </row>
    <row r="151" spans="1:3" ht="15.75" customHeight="1" x14ac:dyDescent="0.3">
      <c r="A151" s="171"/>
      <c r="B151" s="109"/>
      <c r="C151" s="109"/>
    </row>
    <row r="152" spans="1:3" ht="15.75" customHeight="1" x14ac:dyDescent="0.3">
      <c r="A152" s="171"/>
      <c r="B152" s="109"/>
      <c r="C152" s="109"/>
    </row>
    <row r="153" spans="1:3" ht="15.75" customHeight="1" x14ac:dyDescent="0.3">
      <c r="A153" s="171"/>
      <c r="B153" s="109"/>
      <c r="C153" s="109"/>
    </row>
    <row r="154" spans="1:3" ht="15.75" customHeight="1" x14ac:dyDescent="0.3">
      <c r="A154" s="171"/>
      <c r="B154" s="109"/>
      <c r="C154" s="109"/>
    </row>
    <row r="155" spans="1:3" ht="15.75" customHeight="1" x14ac:dyDescent="0.3">
      <c r="A155" s="171"/>
      <c r="B155" s="109"/>
      <c r="C155" s="109"/>
    </row>
    <row r="156" spans="1:3" ht="15.75" customHeight="1" x14ac:dyDescent="0.3">
      <c r="A156" s="171"/>
      <c r="B156" s="109"/>
      <c r="C156" s="109"/>
    </row>
    <row r="157" spans="1:3" ht="15.75" customHeight="1" x14ac:dyDescent="0.3">
      <c r="A157" s="171"/>
      <c r="B157" s="109"/>
      <c r="C157" s="109"/>
    </row>
    <row r="158" spans="1:3" ht="15.75" customHeight="1" x14ac:dyDescent="0.3">
      <c r="A158" s="171"/>
      <c r="B158" s="109"/>
      <c r="C158" s="109"/>
    </row>
    <row r="159" spans="1:3" ht="15.75" customHeight="1" x14ac:dyDescent="0.3">
      <c r="A159" s="171"/>
      <c r="B159" s="109"/>
      <c r="C159" s="109"/>
    </row>
    <row r="160" spans="1:3" ht="15.75" customHeight="1" x14ac:dyDescent="0.3">
      <c r="A160" s="171"/>
      <c r="B160" s="109"/>
      <c r="C160" s="109"/>
    </row>
    <row r="161" spans="1:3" x14ac:dyDescent="0.3">
      <c r="A161" s="171"/>
      <c r="B161" s="109"/>
      <c r="C161" s="109"/>
    </row>
    <row r="162" spans="1:3" x14ac:dyDescent="0.3">
      <c r="A162" s="171"/>
      <c r="B162" s="109"/>
      <c r="C162" s="109"/>
    </row>
    <row r="163" spans="1:3" x14ac:dyDescent="0.3">
      <c r="A163" s="171"/>
      <c r="B163" s="109"/>
      <c r="C163" s="109"/>
    </row>
    <row r="164" spans="1:3" x14ac:dyDescent="0.3">
      <c r="A164" s="171"/>
      <c r="B164" s="109"/>
      <c r="C164" s="109"/>
    </row>
    <row r="165" spans="1:3" x14ac:dyDescent="0.3">
      <c r="A165" s="171"/>
      <c r="B165" s="109"/>
      <c r="C165" s="109"/>
    </row>
    <row r="166" spans="1:3" x14ac:dyDescent="0.3">
      <c r="A166" s="171"/>
      <c r="B166" s="109"/>
      <c r="C166" s="109"/>
    </row>
    <row r="167" spans="1:3" x14ac:dyDescent="0.3">
      <c r="A167" s="171"/>
      <c r="B167" s="109"/>
      <c r="C167" s="109"/>
    </row>
    <row r="168" spans="1:3" x14ac:dyDescent="0.3">
      <c r="A168" s="171"/>
      <c r="B168" s="109"/>
      <c r="C168" s="109"/>
    </row>
    <row r="169" spans="1:3" x14ac:dyDescent="0.3">
      <c r="A169" s="171"/>
      <c r="B169" s="109"/>
      <c r="C169" s="109"/>
    </row>
    <row r="170" spans="1:3" x14ac:dyDescent="0.3">
      <c r="A170" s="171"/>
      <c r="B170" s="109"/>
      <c r="C170" s="109"/>
    </row>
    <row r="171" spans="1:3" x14ac:dyDescent="0.3">
      <c r="A171" s="171"/>
      <c r="B171" s="109"/>
      <c r="C171" s="109"/>
    </row>
    <row r="172" spans="1:3" x14ac:dyDescent="0.3">
      <c r="A172" s="171"/>
      <c r="B172" s="109"/>
      <c r="C172" s="109"/>
    </row>
    <row r="173" spans="1:3" x14ac:dyDescent="0.3">
      <c r="A173" s="171"/>
      <c r="B173" s="109"/>
      <c r="C173" s="109"/>
    </row>
    <row r="174" spans="1:3" x14ac:dyDescent="0.3">
      <c r="A174" s="171"/>
      <c r="B174" s="109"/>
      <c r="C174" s="109"/>
    </row>
    <row r="175" spans="1:3" x14ac:dyDescent="0.3">
      <c r="A175" s="171"/>
      <c r="B175" s="109"/>
      <c r="C175" s="109"/>
    </row>
    <row r="176" spans="1:3" x14ac:dyDescent="0.3">
      <c r="A176" s="171"/>
      <c r="B176" s="109"/>
      <c r="C176" s="109"/>
    </row>
    <row r="177" spans="1:3" x14ac:dyDescent="0.3">
      <c r="A177" s="171"/>
      <c r="B177" s="109"/>
      <c r="C177" s="109"/>
    </row>
    <row r="178" spans="1:3" x14ac:dyDescent="0.3">
      <c r="A178" s="171"/>
      <c r="B178" s="109"/>
      <c r="C178" s="109"/>
    </row>
    <row r="179" spans="1:3" x14ac:dyDescent="0.3">
      <c r="A179" s="171"/>
      <c r="B179" s="109"/>
      <c r="C179" s="109"/>
    </row>
    <row r="180" spans="1:3" x14ac:dyDescent="0.3">
      <c r="A180" s="171"/>
      <c r="B180" s="109"/>
      <c r="C180" s="109"/>
    </row>
    <row r="181" spans="1:3" x14ac:dyDescent="0.3">
      <c r="A181" s="171"/>
      <c r="B181" s="109"/>
      <c r="C181" s="109"/>
    </row>
    <row r="182" spans="1:3" x14ac:dyDescent="0.3">
      <c r="A182" s="171"/>
      <c r="B182" s="109"/>
      <c r="C182" s="109"/>
    </row>
    <row r="183" spans="1:3" x14ac:dyDescent="0.3">
      <c r="A183" s="171"/>
      <c r="B183" s="109"/>
      <c r="C183" s="109"/>
    </row>
    <row r="184" spans="1:3" x14ac:dyDescent="0.3">
      <c r="A184" s="171"/>
      <c r="B184" s="109"/>
      <c r="C184" s="109"/>
    </row>
    <row r="185" spans="1:3" x14ac:dyDescent="0.3">
      <c r="A185" s="171"/>
      <c r="B185" s="109"/>
      <c r="C185" s="109"/>
    </row>
    <row r="186" spans="1:3" x14ac:dyDescent="0.3">
      <c r="A186" s="171"/>
      <c r="B186" s="109"/>
      <c r="C186" s="109"/>
    </row>
    <row r="187" spans="1:3" x14ac:dyDescent="0.3">
      <c r="A187" s="171"/>
      <c r="B187" s="109"/>
      <c r="C187" s="109"/>
    </row>
    <row r="188" spans="1:3" x14ac:dyDescent="0.3">
      <c r="A188" s="171"/>
      <c r="B188" s="109"/>
      <c r="C188" s="109"/>
    </row>
    <row r="189" spans="1:3" x14ac:dyDescent="0.3">
      <c r="A189" s="171"/>
      <c r="B189" s="109"/>
      <c r="C189" s="109"/>
    </row>
    <row r="190" spans="1:3" x14ac:dyDescent="0.3">
      <c r="A190" s="171"/>
      <c r="B190" s="109"/>
      <c r="C190" s="109"/>
    </row>
    <row r="191" spans="1:3" x14ac:dyDescent="0.3">
      <c r="A191" s="171"/>
      <c r="B191" s="109"/>
      <c r="C191" s="109"/>
    </row>
    <row r="192" spans="1:3" x14ac:dyDescent="0.3">
      <c r="A192" s="171"/>
      <c r="B192" s="109"/>
      <c r="C192" s="109"/>
    </row>
    <row r="193" spans="1:3" x14ac:dyDescent="0.3">
      <c r="A193" s="171"/>
      <c r="B193" s="109"/>
      <c r="C193" s="109"/>
    </row>
    <row r="194" spans="1:3" x14ac:dyDescent="0.3">
      <c r="A194" s="171"/>
      <c r="B194" s="109"/>
      <c r="C194" s="109"/>
    </row>
    <row r="195" spans="1:3" x14ac:dyDescent="0.3">
      <c r="A195" s="171"/>
      <c r="B195" s="109"/>
      <c r="C195" s="109"/>
    </row>
    <row r="196" spans="1:3" x14ac:dyDescent="0.3">
      <c r="A196" s="171"/>
      <c r="B196" s="109"/>
      <c r="C196" s="109"/>
    </row>
    <row r="197" spans="1:3" x14ac:dyDescent="0.3">
      <c r="A197" s="171"/>
      <c r="B197" s="109"/>
      <c r="C197" s="109"/>
    </row>
    <row r="198" spans="1:3" x14ac:dyDescent="0.3">
      <c r="A198" s="171"/>
      <c r="B198" s="109"/>
      <c r="C198" s="109"/>
    </row>
    <row r="199" spans="1:3" x14ac:dyDescent="0.3">
      <c r="A199" s="171"/>
      <c r="B199" s="109"/>
      <c r="C199" s="109"/>
    </row>
    <row r="200" spans="1:3" x14ac:dyDescent="0.3">
      <c r="A200" s="171"/>
      <c r="B200" s="109"/>
      <c r="C200" s="109"/>
    </row>
    <row r="201" spans="1:3" x14ac:dyDescent="0.3">
      <c r="A201" s="171"/>
      <c r="B201" s="109"/>
      <c r="C201" s="109"/>
    </row>
    <row r="202" spans="1:3" x14ac:dyDescent="0.3">
      <c r="A202" s="171"/>
      <c r="B202" s="109"/>
      <c r="C202" s="109"/>
    </row>
    <row r="203" spans="1:3" x14ac:dyDescent="0.3">
      <c r="A203" s="171"/>
      <c r="B203" s="109"/>
      <c r="C203" s="109"/>
    </row>
    <row r="204" spans="1:3" x14ac:dyDescent="0.3">
      <c r="A204" s="171"/>
      <c r="B204" s="109"/>
      <c r="C204" s="109"/>
    </row>
    <row r="205" spans="1:3" x14ac:dyDescent="0.3">
      <c r="A205" s="171"/>
      <c r="B205" s="109"/>
      <c r="C205" s="109"/>
    </row>
    <row r="206" spans="1:3" x14ac:dyDescent="0.3">
      <c r="A206" s="171"/>
      <c r="B206" s="109"/>
      <c r="C206" s="109"/>
    </row>
    <row r="207" spans="1:3" x14ac:dyDescent="0.3">
      <c r="A207" s="171"/>
      <c r="B207" s="109"/>
      <c r="C207" s="109"/>
    </row>
    <row r="208" spans="1:3" x14ac:dyDescent="0.3">
      <c r="A208" s="171"/>
      <c r="B208" s="109"/>
      <c r="C208" s="109"/>
    </row>
    <row r="209" spans="1:3" x14ac:dyDescent="0.3">
      <c r="A209" s="171"/>
      <c r="B209" s="109"/>
      <c r="C209" s="109"/>
    </row>
    <row r="210" spans="1:3" x14ac:dyDescent="0.3">
      <c r="A210" s="171"/>
      <c r="B210" s="109"/>
      <c r="C210" s="109"/>
    </row>
    <row r="211" spans="1:3" x14ac:dyDescent="0.3">
      <c r="A211" s="171"/>
      <c r="B211" s="109"/>
      <c r="C211" s="109"/>
    </row>
    <row r="212" spans="1:3" x14ac:dyDescent="0.3">
      <c r="A212" s="171"/>
      <c r="B212" s="109"/>
      <c r="C212" s="109"/>
    </row>
    <row r="213" spans="1:3" x14ac:dyDescent="0.3">
      <c r="A213" s="171"/>
      <c r="B213" s="109"/>
      <c r="C213" s="109"/>
    </row>
    <row r="214" spans="1:3" x14ac:dyDescent="0.3">
      <c r="A214" s="171"/>
      <c r="B214" s="109"/>
      <c r="C214" s="109"/>
    </row>
    <row r="215" spans="1:3" x14ac:dyDescent="0.3">
      <c r="A215" s="171"/>
      <c r="B215" s="109"/>
      <c r="C215" s="109"/>
    </row>
    <row r="216" spans="1:3" x14ac:dyDescent="0.3">
      <c r="A216" s="171"/>
      <c r="B216" s="109"/>
      <c r="C216" s="109"/>
    </row>
    <row r="217" spans="1:3" x14ac:dyDescent="0.3">
      <c r="A217" s="171"/>
      <c r="B217" s="109"/>
      <c r="C217" s="109"/>
    </row>
    <row r="218" spans="1:3" x14ac:dyDescent="0.3">
      <c r="A218" s="171"/>
      <c r="B218" s="109"/>
      <c r="C218" s="109"/>
    </row>
    <row r="219" spans="1:3" x14ac:dyDescent="0.3">
      <c r="A219" s="171"/>
      <c r="B219" s="109"/>
      <c r="C219" s="109"/>
    </row>
    <row r="220" spans="1:3" x14ac:dyDescent="0.3">
      <c r="A220" s="171"/>
      <c r="B220" s="109"/>
      <c r="C220" s="109"/>
    </row>
    <row r="221" spans="1:3" x14ac:dyDescent="0.3">
      <c r="A221" s="171"/>
      <c r="B221" s="109"/>
      <c r="C221" s="109"/>
    </row>
    <row r="222" spans="1:3" x14ac:dyDescent="0.3">
      <c r="A222" s="171"/>
      <c r="B222" s="109"/>
      <c r="C222" s="109"/>
    </row>
    <row r="223" spans="1:3" x14ac:dyDescent="0.3">
      <c r="A223" s="171"/>
      <c r="B223" s="109"/>
      <c r="C223" s="109"/>
    </row>
    <row r="224" spans="1:3" x14ac:dyDescent="0.3">
      <c r="A224" s="171"/>
      <c r="B224" s="109"/>
      <c r="C224" s="109"/>
    </row>
    <row r="225" spans="1:3" x14ac:dyDescent="0.3">
      <c r="A225" s="171"/>
      <c r="B225" s="109"/>
      <c r="C225" s="109"/>
    </row>
  </sheetData>
  <sheetProtection selectLockedCells="1"/>
  <protectedRanges>
    <protectedRange sqref="C41" name="Tartomány4"/>
    <protectedRange sqref="C53:C54" name="Tartomány4_1"/>
  </protectedRanges>
  <mergeCells count="65">
    <mergeCell ref="D39:AA39"/>
    <mergeCell ref="AB39:AY39"/>
    <mergeCell ref="AZ39:BE39"/>
    <mergeCell ref="A40:AA40"/>
    <mergeCell ref="A41:AA41"/>
    <mergeCell ref="BB8:BC8"/>
    <mergeCell ref="BD8:BD9"/>
    <mergeCell ref="BE8:BE9"/>
    <mergeCell ref="D33:AA33"/>
    <mergeCell ref="AB33:AY33"/>
    <mergeCell ref="AZ33:BE33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AR8:AR9"/>
    <mergeCell ref="AA8:AA9"/>
    <mergeCell ref="AB8:AC8"/>
    <mergeCell ref="AD8:AE8"/>
    <mergeCell ref="AF8:AF9"/>
    <mergeCell ref="AG8:AG9"/>
    <mergeCell ref="AH8:AI8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1:BE1"/>
    <mergeCell ref="A2:BE2"/>
    <mergeCell ref="A3:BE3"/>
    <mergeCell ref="A4:BE4"/>
    <mergeCell ref="A5:BE5"/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G230"/>
  <sheetViews>
    <sheetView topLeftCell="A4" zoomScale="90" zoomScaleNormal="90" workbookViewId="0">
      <pane xSplit="3" ySplit="8" topLeftCell="AO21" activePane="bottomRight" state="frozen"/>
      <selection activeCell="A4" sqref="A4"/>
      <selection pane="topRight" activeCell="D4" sqref="D4"/>
      <selection pane="bottomLeft" activeCell="A9" sqref="A9"/>
      <selection pane="bottomRight" activeCell="BD23" sqref="BD23"/>
    </sheetView>
  </sheetViews>
  <sheetFormatPr defaultColWidth="10.625" defaultRowHeight="15.6" x14ac:dyDescent="0.3"/>
  <cols>
    <col min="1" max="1" width="17.125" style="172" customWidth="1"/>
    <col min="2" max="2" width="7.125" style="110" customWidth="1"/>
    <col min="3" max="3" width="60.375" style="110" customWidth="1"/>
    <col min="4" max="4" width="5.5" style="110" customWidth="1"/>
    <col min="5" max="5" width="6.875" style="110" customWidth="1"/>
    <col min="6" max="6" width="5.5" style="110" customWidth="1"/>
    <col min="7" max="7" width="6.875" style="110" customWidth="1"/>
    <col min="8" max="8" width="5.5" style="110" customWidth="1"/>
    <col min="9" max="9" width="5.625" style="110" bestFit="1" customWidth="1"/>
    <col min="10" max="10" width="5.5" style="110" customWidth="1"/>
    <col min="11" max="11" width="6.875" style="110" customWidth="1"/>
    <col min="12" max="12" width="5.5" style="110" customWidth="1"/>
    <col min="13" max="13" width="6.875" style="110" customWidth="1"/>
    <col min="14" max="14" width="5.5" style="110" customWidth="1"/>
    <col min="15" max="15" width="5.625" style="110" bestFit="1" customWidth="1"/>
    <col min="16" max="16" width="5.5" style="110" bestFit="1" customWidth="1"/>
    <col min="17" max="17" width="6.875" style="110" customWidth="1"/>
    <col min="18" max="18" width="5.5" style="110" bestFit="1" customWidth="1"/>
    <col min="19" max="19" width="6.875" style="110" customWidth="1"/>
    <col min="20" max="20" width="5.5" style="110" customWidth="1"/>
    <col min="21" max="21" width="5.625" style="110" bestFit="1" customWidth="1"/>
    <col min="22" max="22" width="5.5" style="110" bestFit="1" customWidth="1"/>
    <col min="23" max="23" width="6.875" style="110" customWidth="1"/>
    <col min="24" max="24" width="5.5" style="110" bestFit="1" customWidth="1"/>
    <col min="25" max="25" width="6.875" style="110" customWidth="1"/>
    <col min="26" max="26" width="5.5" style="110" customWidth="1"/>
    <col min="27" max="27" width="5.625" style="110" bestFit="1" customWidth="1"/>
    <col min="28" max="28" width="5.5" style="110" customWidth="1"/>
    <col min="29" max="29" width="6.875" style="110" customWidth="1"/>
    <col min="30" max="30" width="5.5" style="110" customWidth="1"/>
    <col min="31" max="31" width="6.875" style="110" customWidth="1"/>
    <col min="32" max="32" width="5.5" style="110" customWidth="1"/>
    <col min="33" max="33" width="5.625" style="110" bestFit="1" customWidth="1"/>
    <col min="34" max="34" width="5.5" style="110" customWidth="1"/>
    <col min="35" max="35" width="6.875" style="110" customWidth="1"/>
    <col min="36" max="36" width="5.5" style="110" customWidth="1"/>
    <col min="37" max="37" width="6.875" style="110" customWidth="1"/>
    <col min="38" max="38" width="5.5" style="110" customWidth="1"/>
    <col min="39" max="39" width="5.625" style="110" bestFit="1" customWidth="1"/>
    <col min="40" max="40" width="5.5" style="110" bestFit="1" customWidth="1"/>
    <col min="41" max="41" width="6.875" style="110" customWidth="1"/>
    <col min="42" max="42" width="5.5" style="110" bestFit="1" customWidth="1"/>
    <col min="43" max="43" width="6.875" style="110" customWidth="1"/>
    <col min="44" max="44" width="5.5" style="110" customWidth="1"/>
    <col min="45" max="45" width="5.625" style="110" bestFit="1" customWidth="1"/>
    <col min="46" max="46" width="5.5" style="110" bestFit="1" customWidth="1"/>
    <col min="47" max="47" width="6.875" style="110" customWidth="1"/>
    <col min="48" max="48" width="5.5" style="110" bestFit="1" customWidth="1"/>
    <col min="49" max="49" width="6.875" style="110" customWidth="1"/>
    <col min="50" max="50" width="5.5" style="110" customWidth="1"/>
    <col min="51" max="51" width="5.625" style="110" bestFit="1" customWidth="1"/>
    <col min="52" max="52" width="6.875" style="110" bestFit="1" customWidth="1"/>
    <col min="53" max="53" width="11" style="110" bestFit="1" customWidth="1"/>
    <col min="54" max="54" width="6.875" style="110" bestFit="1" customWidth="1"/>
    <col min="55" max="55" width="8.125" style="110" bestFit="1" customWidth="1"/>
    <col min="56" max="56" width="6.875" style="110" bestFit="1" customWidth="1"/>
    <col min="57" max="57" width="9" style="110" customWidth="1"/>
    <col min="58" max="58" width="56.375" style="110" customWidth="1"/>
    <col min="59" max="59" width="39" style="110" customWidth="1"/>
    <col min="60" max="16384" width="10.625" style="110"/>
  </cols>
  <sheetData>
    <row r="1" spans="1:59" ht="21.9" customHeight="1" x14ac:dyDescent="0.25">
      <c r="A1" s="430" t="s">
        <v>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0"/>
      <c r="AO1" s="430"/>
      <c r="AP1" s="430"/>
      <c r="AQ1" s="430"/>
      <c r="AR1" s="430"/>
      <c r="AS1" s="430"/>
      <c r="AT1" s="430"/>
      <c r="AU1" s="430"/>
      <c r="AV1" s="430"/>
      <c r="AW1" s="430"/>
      <c r="AX1" s="430"/>
      <c r="AY1" s="430"/>
      <c r="AZ1" s="430"/>
      <c r="BA1" s="430"/>
      <c r="BB1" s="430"/>
      <c r="BC1" s="430"/>
      <c r="BD1" s="430"/>
      <c r="BE1" s="430"/>
    </row>
    <row r="2" spans="1:59" ht="21.9" customHeight="1" x14ac:dyDescent="0.25">
      <c r="A2" s="394" t="s">
        <v>378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4"/>
      <c r="AJ2" s="394"/>
      <c r="AK2" s="394"/>
      <c r="AL2" s="394"/>
      <c r="AM2" s="394"/>
      <c r="AN2" s="394"/>
      <c r="AO2" s="394"/>
      <c r="AP2" s="394"/>
      <c r="AQ2" s="394"/>
      <c r="AR2" s="394"/>
      <c r="AS2" s="394"/>
      <c r="AT2" s="394"/>
      <c r="AU2" s="394"/>
      <c r="AV2" s="394"/>
      <c r="AW2" s="394"/>
      <c r="AX2" s="394"/>
      <c r="AY2" s="394"/>
      <c r="AZ2" s="394"/>
      <c r="BA2" s="394"/>
      <c r="BB2" s="394"/>
      <c r="BC2" s="394"/>
      <c r="BD2" s="394"/>
      <c r="BE2" s="394"/>
    </row>
    <row r="3" spans="1:59" ht="23.4" x14ac:dyDescent="0.25">
      <c r="A3" s="431" t="s">
        <v>344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431"/>
      <c r="Z3" s="431"/>
      <c r="AA3" s="431"/>
      <c r="AB3" s="431"/>
      <c r="AC3" s="431"/>
      <c r="AD3" s="431"/>
      <c r="AE3" s="431"/>
      <c r="AF3" s="431"/>
      <c r="AG3" s="431"/>
      <c r="AH3" s="431"/>
      <c r="AI3" s="431"/>
      <c r="AJ3" s="431"/>
      <c r="AK3" s="431"/>
      <c r="AL3" s="431"/>
      <c r="AM3" s="431"/>
      <c r="AN3" s="431"/>
      <c r="AO3" s="431"/>
      <c r="AP3" s="431"/>
      <c r="AQ3" s="431"/>
      <c r="AR3" s="431"/>
      <c r="AS3" s="431"/>
      <c r="AT3" s="431"/>
      <c r="AU3" s="431"/>
      <c r="AV3" s="431"/>
      <c r="AW3" s="431"/>
      <c r="AX3" s="431"/>
      <c r="AY3" s="431"/>
      <c r="AZ3" s="431"/>
      <c r="BA3" s="431"/>
      <c r="BB3" s="431"/>
      <c r="BC3" s="431"/>
      <c r="BD3" s="431"/>
      <c r="BE3" s="431"/>
    </row>
    <row r="4" spans="1:59" ht="21.9" customHeight="1" x14ac:dyDescent="0.25">
      <c r="A4" s="430" t="s">
        <v>0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  <c r="AC4" s="430"/>
      <c r="AD4" s="430"/>
      <c r="AE4" s="430"/>
      <c r="AF4" s="430"/>
      <c r="AG4" s="430"/>
      <c r="AH4" s="430"/>
      <c r="AI4" s="430"/>
      <c r="AJ4" s="430"/>
      <c r="AK4" s="430"/>
      <c r="AL4" s="430"/>
      <c r="AM4" s="430"/>
      <c r="AN4" s="430"/>
      <c r="AO4" s="430"/>
      <c r="AP4" s="430"/>
      <c r="AQ4" s="430"/>
      <c r="AR4" s="430"/>
      <c r="AS4" s="430"/>
      <c r="AT4" s="430"/>
      <c r="AU4" s="430"/>
      <c r="AV4" s="430"/>
      <c r="AW4" s="430"/>
      <c r="AX4" s="430"/>
      <c r="AY4" s="430"/>
      <c r="AZ4" s="430"/>
      <c r="BA4" s="430"/>
      <c r="BB4" s="430"/>
      <c r="BC4" s="430"/>
      <c r="BD4" s="430"/>
      <c r="BE4" s="430"/>
    </row>
    <row r="5" spans="1:59" ht="21.9" customHeight="1" x14ac:dyDescent="0.25">
      <c r="A5" s="394" t="s">
        <v>378</v>
      </c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4"/>
      <c r="AA5" s="394"/>
      <c r="AB5" s="394"/>
      <c r="AC5" s="394"/>
      <c r="AD5" s="394"/>
      <c r="AE5" s="394"/>
      <c r="AF5" s="394"/>
      <c r="AG5" s="394"/>
      <c r="AH5" s="394"/>
      <c r="AI5" s="394"/>
      <c r="AJ5" s="394"/>
      <c r="AK5" s="394"/>
      <c r="AL5" s="394"/>
      <c r="AM5" s="394"/>
      <c r="AN5" s="394"/>
      <c r="AO5" s="394"/>
      <c r="AP5" s="394"/>
      <c r="AQ5" s="394"/>
      <c r="AR5" s="394"/>
      <c r="AS5" s="394"/>
      <c r="AT5" s="394"/>
      <c r="AU5" s="394"/>
      <c r="AV5" s="394"/>
      <c r="AW5" s="394"/>
      <c r="AX5" s="394"/>
      <c r="AY5" s="394"/>
      <c r="AZ5" s="394"/>
      <c r="BA5" s="394"/>
      <c r="BB5" s="394"/>
      <c r="BC5" s="394"/>
      <c r="BD5" s="394"/>
      <c r="BE5" s="394"/>
    </row>
    <row r="6" spans="1:59" ht="23.4" x14ac:dyDescent="0.25">
      <c r="A6" s="431" t="s">
        <v>344</v>
      </c>
      <c r="B6" s="431"/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1"/>
      <c r="AA6" s="431"/>
      <c r="AB6" s="431"/>
      <c r="AC6" s="431"/>
      <c r="AD6" s="431"/>
      <c r="AE6" s="431"/>
      <c r="AF6" s="431"/>
      <c r="AG6" s="431"/>
      <c r="AH6" s="431"/>
      <c r="AI6" s="431"/>
      <c r="AJ6" s="431"/>
      <c r="AK6" s="431"/>
      <c r="AL6" s="431"/>
      <c r="AM6" s="431"/>
      <c r="AN6" s="431"/>
      <c r="AO6" s="431"/>
      <c r="AP6" s="431"/>
      <c r="AQ6" s="431"/>
      <c r="AR6" s="431"/>
      <c r="AS6" s="431"/>
      <c r="AT6" s="431"/>
      <c r="AU6" s="431"/>
      <c r="AV6" s="431"/>
      <c r="AW6" s="431"/>
      <c r="AX6" s="431"/>
      <c r="AY6" s="431"/>
      <c r="AZ6" s="431"/>
      <c r="BA6" s="431"/>
      <c r="BB6" s="431"/>
      <c r="BC6" s="431"/>
      <c r="BD6" s="431"/>
      <c r="BE6" s="431"/>
    </row>
    <row r="7" spans="1:59" s="112" customFormat="1" ht="23.4" x14ac:dyDescent="0.25">
      <c r="A7" s="394" t="s">
        <v>343</v>
      </c>
      <c r="B7" s="394"/>
      <c r="C7" s="394"/>
      <c r="D7" s="394"/>
      <c r="E7" s="394"/>
      <c r="F7" s="394"/>
      <c r="G7" s="394"/>
      <c r="H7" s="394"/>
      <c r="I7" s="394"/>
      <c r="J7" s="394"/>
      <c r="K7" s="394"/>
      <c r="L7" s="394"/>
      <c r="M7" s="394"/>
      <c r="N7" s="394"/>
      <c r="O7" s="394"/>
      <c r="P7" s="394"/>
      <c r="Q7" s="394"/>
      <c r="R7" s="394"/>
      <c r="S7" s="394"/>
      <c r="T7" s="394"/>
      <c r="U7" s="394"/>
      <c r="V7" s="394"/>
      <c r="W7" s="394"/>
      <c r="X7" s="394"/>
      <c r="Y7" s="394"/>
      <c r="Z7" s="394"/>
      <c r="AA7" s="394"/>
      <c r="AB7" s="394"/>
      <c r="AC7" s="394"/>
      <c r="AD7" s="394"/>
      <c r="AE7" s="394"/>
      <c r="AF7" s="394"/>
      <c r="AG7" s="394"/>
      <c r="AH7" s="394"/>
      <c r="AI7" s="394"/>
      <c r="AJ7" s="394"/>
      <c r="AK7" s="394"/>
      <c r="AL7" s="394"/>
      <c r="AM7" s="394"/>
      <c r="AN7" s="394"/>
      <c r="AO7" s="394"/>
      <c r="AP7" s="394"/>
      <c r="AQ7" s="394"/>
      <c r="AR7" s="394"/>
      <c r="AS7" s="394"/>
      <c r="AT7" s="394"/>
      <c r="AU7" s="394"/>
      <c r="AV7" s="394"/>
      <c r="AW7" s="394"/>
      <c r="AX7" s="394"/>
      <c r="AY7" s="394"/>
      <c r="AZ7" s="394"/>
      <c r="BA7" s="394"/>
      <c r="BB7" s="394"/>
      <c r="BC7" s="394"/>
      <c r="BD7" s="394"/>
      <c r="BE7" s="394"/>
    </row>
    <row r="8" spans="1:59" ht="24" customHeight="1" thickBot="1" x14ac:dyDescent="0.3">
      <c r="A8" s="393" t="s">
        <v>342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393"/>
      <c r="Z8" s="393"/>
      <c r="AA8" s="393"/>
      <c r="AB8" s="393"/>
      <c r="AC8" s="393"/>
      <c r="AD8" s="393"/>
      <c r="AE8" s="393"/>
      <c r="AF8" s="393"/>
      <c r="AG8" s="393"/>
      <c r="AH8" s="393"/>
      <c r="AI8" s="393"/>
      <c r="AJ8" s="393"/>
      <c r="AK8" s="393"/>
      <c r="AL8" s="393"/>
      <c r="AM8" s="393"/>
      <c r="AN8" s="393"/>
      <c r="AO8" s="393"/>
      <c r="AP8" s="393"/>
      <c r="AQ8" s="393"/>
      <c r="AR8" s="393"/>
      <c r="AS8" s="393"/>
      <c r="AT8" s="393"/>
      <c r="AU8" s="393"/>
      <c r="AV8" s="393"/>
      <c r="AW8" s="393"/>
      <c r="AX8" s="393"/>
      <c r="AY8" s="393"/>
      <c r="AZ8" s="393"/>
      <c r="BA8" s="393"/>
      <c r="BB8" s="393"/>
      <c r="BC8" s="393"/>
      <c r="BD8" s="393"/>
      <c r="BE8" s="393"/>
    </row>
    <row r="9" spans="1:59" ht="15.75" customHeight="1" thickTop="1" thickBot="1" x14ac:dyDescent="0.3">
      <c r="A9" s="409" t="s">
        <v>1</v>
      </c>
      <c r="B9" s="412" t="s">
        <v>2</v>
      </c>
      <c r="C9" s="415" t="s">
        <v>3</v>
      </c>
      <c r="D9" s="418" t="s">
        <v>4</v>
      </c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  <c r="W9" s="419"/>
      <c r="X9" s="419"/>
      <c r="Y9" s="419"/>
      <c r="Z9" s="419"/>
      <c r="AA9" s="419"/>
      <c r="AB9" s="418" t="s">
        <v>4</v>
      </c>
      <c r="AC9" s="419"/>
      <c r="AD9" s="419"/>
      <c r="AE9" s="419"/>
      <c r="AF9" s="419"/>
      <c r="AG9" s="419"/>
      <c r="AH9" s="419"/>
      <c r="AI9" s="419"/>
      <c r="AJ9" s="419"/>
      <c r="AK9" s="419"/>
      <c r="AL9" s="419"/>
      <c r="AM9" s="419"/>
      <c r="AN9" s="419"/>
      <c r="AO9" s="419"/>
      <c r="AP9" s="419"/>
      <c r="AQ9" s="419"/>
      <c r="AR9" s="419"/>
      <c r="AS9" s="419"/>
      <c r="AT9" s="419"/>
      <c r="AU9" s="419"/>
      <c r="AV9" s="419"/>
      <c r="AW9" s="419"/>
      <c r="AX9" s="419"/>
      <c r="AY9" s="419"/>
      <c r="AZ9" s="432" t="s">
        <v>5</v>
      </c>
      <c r="BA9" s="433"/>
      <c r="BB9" s="433"/>
      <c r="BC9" s="433"/>
      <c r="BD9" s="433"/>
      <c r="BE9" s="434"/>
      <c r="BF9" s="406" t="s">
        <v>47</v>
      </c>
      <c r="BG9" s="406" t="s">
        <v>48</v>
      </c>
    </row>
    <row r="10" spans="1:59" ht="15.75" customHeight="1" x14ac:dyDescent="0.3">
      <c r="A10" s="410"/>
      <c r="B10" s="413"/>
      <c r="C10" s="416"/>
      <c r="D10" s="439" t="s">
        <v>6</v>
      </c>
      <c r="E10" s="440"/>
      <c r="F10" s="440"/>
      <c r="G10" s="440"/>
      <c r="H10" s="440"/>
      <c r="I10" s="441"/>
      <c r="J10" s="442" t="s">
        <v>7</v>
      </c>
      <c r="K10" s="440"/>
      <c r="L10" s="440"/>
      <c r="M10" s="440"/>
      <c r="N10" s="440"/>
      <c r="O10" s="443"/>
      <c r="P10" s="439" t="s">
        <v>8</v>
      </c>
      <c r="Q10" s="440"/>
      <c r="R10" s="440"/>
      <c r="S10" s="440"/>
      <c r="T10" s="440"/>
      <c r="U10" s="441"/>
      <c r="V10" s="442" t="s">
        <v>9</v>
      </c>
      <c r="W10" s="440"/>
      <c r="X10" s="440"/>
      <c r="Y10" s="440"/>
      <c r="Z10" s="440"/>
      <c r="AA10" s="441"/>
      <c r="AB10" s="439" t="s">
        <v>10</v>
      </c>
      <c r="AC10" s="440"/>
      <c r="AD10" s="440"/>
      <c r="AE10" s="440"/>
      <c r="AF10" s="440"/>
      <c r="AG10" s="441"/>
      <c r="AH10" s="442" t="s">
        <v>11</v>
      </c>
      <c r="AI10" s="440"/>
      <c r="AJ10" s="440"/>
      <c r="AK10" s="440"/>
      <c r="AL10" s="440"/>
      <c r="AM10" s="443"/>
      <c r="AN10" s="439" t="s">
        <v>34</v>
      </c>
      <c r="AO10" s="440"/>
      <c r="AP10" s="440"/>
      <c r="AQ10" s="440"/>
      <c r="AR10" s="440"/>
      <c r="AS10" s="441"/>
      <c r="AT10" s="442" t="s">
        <v>35</v>
      </c>
      <c r="AU10" s="440"/>
      <c r="AV10" s="440"/>
      <c r="AW10" s="440"/>
      <c r="AX10" s="440"/>
      <c r="AY10" s="441"/>
      <c r="AZ10" s="435"/>
      <c r="BA10" s="436"/>
      <c r="BB10" s="436"/>
      <c r="BC10" s="436"/>
      <c r="BD10" s="436"/>
      <c r="BE10" s="437"/>
      <c r="BF10" s="438"/>
      <c r="BG10" s="407"/>
    </row>
    <row r="11" spans="1:59" ht="15.75" customHeight="1" x14ac:dyDescent="0.25">
      <c r="A11" s="410"/>
      <c r="B11" s="413"/>
      <c r="C11" s="416"/>
      <c r="D11" s="427" t="s">
        <v>12</v>
      </c>
      <c r="E11" s="421"/>
      <c r="F11" s="422" t="s">
        <v>13</v>
      </c>
      <c r="G11" s="421"/>
      <c r="H11" s="423" t="s">
        <v>14</v>
      </c>
      <c r="I11" s="428" t="s">
        <v>36</v>
      </c>
      <c r="J11" s="420" t="s">
        <v>12</v>
      </c>
      <c r="K11" s="421"/>
      <c r="L11" s="422" t="s">
        <v>13</v>
      </c>
      <c r="M11" s="421"/>
      <c r="N11" s="423" t="s">
        <v>14</v>
      </c>
      <c r="O11" s="425" t="s">
        <v>36</v>
      </c>
      <c r="P11" s="427" t="s">
        <v>12</v>
      </c>
      <c r="Q11" s="421"/>
      <c r="R11" s="422" t="s">
        <v>13</v>
      </c>
      <c r="S11" s="421"/>
      <c r="T11" s="423" t="s">
        <v>14</v>
      </c>
      <c r="U11" s="428" t="s">
        <v>36</v>
      </c>
      <c r="V11" s="420" t="s">
        <v>12</v>
      </c>
      <c r="W11" s="421"/>
      <c r="X11" s="422" t="s">
        <v>13</v>
      </c>
      <c r="Y11" s="421"/>
      <c r="Z11" s="423" t="s">
        <v>14</v>
      </c>
      <c r="AA11" s="444" t="s">
        <v>36</v>
      </c>
      <c r="AB11" s="427" t="s">
        <v>12</v>
      </c>
      <c r="AC11" s="421"/>
      <c r="AD11" s="422" t="s">
        <v>13</v>
      </c>
      <c r="AE11" s="421"/>
      <c r="AF11" s="423" t="s">
        <v>14</v>
      </c>
      <c r="AG11" s="428" t="s">
        <v>36</v>
      </c>
      <c r="AH11" s="420" t="s">
        <v>12</v>
      </c>
      <c r="AI11" s="421"/>
      <c r="AJ11" s="422" t="s">
        <v>13</v>
      </c>
      <c r="AK11" s="421"/>
      <c r="AL11" s="423" t="s">
        <v>14</v>
      </c>
      <c r="AM11" s="425" t="s">
        <v>36</v>
      </c>
      <c r="AN11" s="427" t="s">
        <v>12</v>
      </c>
      <c r="AO11" s="421"/>
      <c r="AP11" s="422" t="s">
        <v>13</v>
      </c>
      <c r="AQ11" s="421"/>
      <c r="AR11" s="423" t="s">
        <v>14</v>
      </c>
      <c r="AS11" s="428" t="s">
        <v>36</v>
      </c>
      <c r="AT11" s="420" t="s">
        <v>12</v>
      </c>
      <c r="AU11" s="421"/>
      <c r="AV11" s="422" t="s">
        <v>13</v>
      </c>
      <c r="AW11" s="421"/>
      <c r="AX11" s="423" t="s">
        <v>14</v>
      </c>
      <c r="AY11" s="444" t="s">
        <v>36</v>
      </c>
      <c r="AZ11" s="420" t="s">
        <v>12</v>
      </c>
      <c r="BA11" s="421"/>
      <c r="BB11" s="422" t="s">
        <v>13</v>
      </c>
      <c r="BC11" s="421"/>
      <c r="BD11" s="423" t="s">
        <v>14</v>
      </c>
      <c r="BE11" s="446" t="s">
        <v>43</v>
      </c>
      <c r="BF11" s="438"/>
      <c r="BG11" s="407"/>
    </row>
    <row r="12" spans="1:59" ht="80.099999999999994" customHeight="1" thickBot="1" x14ac:dyDescent="0.3">
      <c r="A12" s="411"/>
      <c r="B12" s="414"/>
      <c r="C12" s="417"/>
      <c r="D12" s="114" t="s">
        <v>37</v>
      </c>
      <c r="E12" s="115" t="s">
        <v>38</v>
      </c>
      <c r="F12" s="116" t="s">
        <v>37</v>
      </c>
      <c r="G12" s="115" t="s">
        <v>38</v>
      </c>
      <c r="H12" s="424"/>
      <c r="I12" s="429"/>
      <c r="J12" s="117" t="s">
        <v>37</v>
      </c>
      <c r="K12" s="115" t="s">
        <v>38</v>
      </c>
      <c r="L12" s="116" t="s">
        <v>37</v>
      </c>
      <c r="M12" s="115" t="s">
        <v>38</v>
      </c>
      <c r="N12" s="424"/>
      <c r="O12" s="426"/>
      <c r="P12" s="114" t="s">
        <v>37</v>
      </c>
      <c r="Q12" s="115" t="s">
        <v>38</v>
      </c>
      <c r="R12" s="116" t="s">
        <v>37</v>
      </c>
      <c r="S12" s="115" t="s">
        <v>38</v>
      </c>
      <c r="T12" s="424"/>
      <c r="U12" s="429"/>
      <c r="V12" s="117" t="s">
        <v>37</v>
      </c>
      <c r="W12" s="115" t="s">
        <v>38</v>
      </c>
      <c r="X12" s="116" t="s">
        <v>37</v>
      </c>
      <c r="Y12" s="115" t="s">
        <v>38</v>
      </c>
      <c r="Z12" s="424"/>
      <c r="AA12" s="445"/>
      <c r="AB12" s="114" t="s">
        <v>37</v>
      </c>
      <c r="AC12" s="115" t="s">
        <v>38</v>
      </c>
      <c r="AD12" s="116" t="s">
        <v>37</v>
      </c>
      <c r="AE12" s="115" t="s">
        <v>38</v>
      </c>
      <c r="AF12" s="424"/>
      <c r="AG12" s="429"/>
      <c r="AH12" s="117" t="s">
        <v>37</v>
      </c>
      <c r="AI12" s="115" t="s">
        <v>38</v>
      </c>
      <c r="AJ12" s="116" t="s">
        <v>37</v>
      </c>
      <c r="AK12" s="115" t="s">
        <v>38</v>
      </c>
      <c r="AL12" s="424"/>
      <c r="AM12" s="426"/>
      <c r="AN12" s="114" t="s">
        <v>37</v>
      </c>
      <c r="AO12" s="115" t="s">
        <v>38</v>
      </c>
      <c r="AP12" s="116" t="s">
        <v>37</v>
      </c>
      <c r="AQ12" s="115" t="s">
        <v>38</v>
      </c>
      <c r="AR12" s="424"/>
      <c r="AS12" s="429"/>
      <c r="AT12" s="117" t="s">
        <v>37</v>
      </c>
      <c r="AU12" s="115" t="s">
        <v>38</v>
      </c>
      <c r="AV12" s="116" t="s">
        <v>37</v>
      </c>
      <c r="AW12" s="115" t="s">
        <v>38</v>
      </c>
      <c r="AX12" s="424"/>
      <c r="AY12" s="445"/>
      <c r="AZ12" s="117" t="s">
        <v>37</v>
      </c>
      <c r="BA12" s="115" t="s">
        <v>39</v>
      </c>
      <c r="BB12" s="116" t="s">
        <v>37</v>
      </c>
      <c r="BC12" s="115" t="s">
        <v>39</v>
      </c>
      <c r="BD12" s="424"/>
      <c r="BE12" s="447"/>
      <c r="BF12" s="438"/>
      <c r="BG12" s="407"/>
    </row>
    <row r="13" spans="1:59" s="122" customFormat="1" ht="15.75" customHeight="1" thickBot="1" x14ac:dyDescent="0.35">
      <c r="A13" s="118"/>
      <c r="B13" s="119"/>
      <c r="C13" s="120" t="s">
        <v>54</v>
      </c>
      <c r="D13" s="121">
        <f>SUM(SZAK!D79)</f>
        <v>0</v>
      </c>
      <c r="E13" s="121">
        <f>SUM(SZAK!E79)</f>
        <v>0</v>
      </c>
      <c r="F13" s="121">
        <f>SUM(SZAK!F79)</f>
        <v>30</v>
      </c>
      <c r="G13" s="121">
        <f>SUM(SZAK!G79)</f>
        <v>600</v>
      </c>
      <c r="H13" s="121">
        <f>SUM(SZAK!H79)</f>
        <v>27</v>
      </c>
      <c r="I13" s="121" t="s">
        <v>17</v>
      </c>
      <c r="J13" s="121">
        <f>SUM(SZAK!J79)</f>
        <v>14</v>
      </c>
      <c r="K13" s="121">
        <f>SUM(SZAK!K79)</f>
        <v>196</v>
      </c>
      <c r="L13" s="121">
        <f>SUM(SZAK!L79)</f>
        <v>19</v>
      </c>
      <c r="M13" s="121">
        <f>SUM(SZAK!M79)</f>
        <v>266</v>
      </c>
      <c r="N13" s="121">
        <f>SUM(SZAK!N79)</f>
        <v>32</v>
      </c>
      <c r="O13" s="121" t="s">
        <v>17</v>
      </c>
      <c r="P13" s="121">
        <f>SUM(SZAK!P79)</f>
        <v>13</v>
      </c>
      <c r="Q13" s="121">
        <f>SUM(SZAK!Q79)</f>
        <v>182</v>
      </c>
      <c r="R13" s="121">
        <f>SUM(SZAK!R79)</f>
        <v>20</v>
      </c>
      <c r="S13" s="121">
        <f>SUM(SZAK!S79)</f>
        <v>290</v>
      </c>
      <c r="T13" s="121">
        <f>SUM(SZAK!T79)</f>
        <v>30</v>
      </c>
      <c r="U13" s="121" t="s">
        <v>17</v>
      </c>
      <c r="V13" s="121">
        <f>SUM(SZAK!V79)</f>
        <v>10</v>
      </c>
      <c r="W13" s="121">
        <f>SUM(SZAK!W79)</f>
        <v>140</v>
      </c>
      <c r="X13" s="121">
        <f>SUM(SZAK!X79)</f>
        <v>21</v>
      </c>
      <c r="Y13" s="121">
        <f>SUM(SZAK!Y79)</f>
        <v>294</v>
      </c>
      <c r="Z13" s="121">
        <f>SUM(SZAK!Z79)</f>
        <v>31</v>
      </c>
      <c r="AA13" s="121" t="s">
        <v>17</v>
      </c>
      <c r="AB13" s="121">
        <f>SUM(SZAK!AB79)</f>
        <v>5</v>
      </c>
      <c r="AC13" s="121">
        <f>SUM(SZAK!AC79)</f>
        <v>70</v>
      </c>
      <c r="AD13" s="121">
        <f>SUM(SZAK!AD79)</f>
        <v>9</v>
      </c>
      <c r="AE13" s="121">
        <f>SUM(SZAK!AE79)</f>
        <v>126</v>
      </c>
      <c r="AF13" s="121">
        <f>SUM(SZAK!AF79)</f>
        <v>12</v>
      </c>
      <c r="AG13" s="121" t="s">
        <v>17</v>
      </c>
      <c r="AH13" s="121">
        <f>SUM(SZAK!AH79)</f>
        <v>4</v>
      </c>
      <c r="AI13" s="121">
        <f>SUM(SZAK!AI79)</f>
        <v>56</v>
      </c>
      <c r="AJ13" s="121">
        <f>SUM(SZAK!AJ79)</f>
        <v>13</v>
      </c>
      <c r="AK13" s="121">
        <f>SUM(SZAK!AK79)</f>
        <v>188</v>
      </c>
      <c r="AL13" s="121">
        <f>SUM(SZAK!AL79)</f>
        <v>16</v>
      </c>
      <c r="AM13" s="121" t="s">
        <v>17</v>
      </c>
      <c r="AN13" s="121">
        <f>SUM(SZAK!AN79)</f>
        <v>3</v>
      </c>
      <c r="AO13" s="121">
        <f>SUM(SZAK!AO79)</f>
        <v>42</v>
      </c>
      <c r="AP13" s="121">
        <f>SUM(SZAK!AP79)</f>
        <v>12</v>
      </c>
      <c r="AQ13" s="121">
        <f>SUM(SZAK!AQ79)</f>
        <v>174</v>
      </c>
      <c r="AR13" s="121">
        <f>SUM(SZAK!AR79)</f>
        <v>14</v>
      </c>
      <c r="AS13" s="121" t="s">
        <v>17</v>
      </c>
      <c r="AT13" s="121">
        <f>SUM(SZAK!AT79)</f>
        <v>1</v>
      </c>
      <c r="AU13" s="121">
        <f>SUM(SZAK!AU79)</f>
        <v>14</v>
      </c>
      <c r="AV13" s="121">
        <f>SUM(SZAK!AV79)</f>
        <v>21</v>
      </c>
      <c r="AW13" s="121">
        <f>SUM(SZAK!AW79)</f>
        <v>310</v>
      </c>
      <c r="AX13" s="121">
        <f>SUM(SZAK!AX79)</f>
        <v>14</v>
      </c>
      <c r="AY13" s="121" t="s">
        <v>17</v>
      </c>
      <c r="AZ13" s="121">
        <f>SUM(SZAK!AZ79)</f>
        <v>50</v>
      </c>
      <c r="BA13" s="121">
        <f>SUM(SZAK!BA79)</f>
        <v>700</v>
      </c>
      <c r="BB13" s="121">
        <f>SUM(SZAK!BB79)</f>
        <v>145</v>
      </c>
      <c r="BC13" s="121">
        <f>SUM(SZAK!BC79)</f>
        <v>2058</v>
      </c>
      <c r="BD13" s="121">
        <f>SUM(SZAK!BD79)</f>
        <v>174</v>
      </c>
      <c r="BE13" s="121">
        <f>SUM([1]SZAK!BE109)</f>
        <v>183</v>
      </c>
      <c r="BF13" s="185"/>
      <c r="BG13" s="185"/>
    </row>
    <row r="14" spans="1:59" s="122" customFormat="1" ht="15.75" customHeight="1" x14ac:dyDescent="0.3">
      <c r="A14" s="123" t="s">
        <v>7</v>
      </c>
      <c r="B14" s="124"/>
      <c r="C14" s="125" t="s">
        <v>50</v>
      </c>
      <c r="D14" s="126"/>
      <c r="E14" s="127"/>
      <c r="F14" s="128"/>
      <c r="G14" s="127"/>
      <c r="H14" s="128"/>
      <c r="I14" s="129"/>
      <c r="J14" s="128"/>
      <c r="K14" s="127"/>
      <c r="L14" s="128"/>
      <c r="M14" s="127"/>
      <c r="N14" s="128"/>
      <c r="O14" s="129"/>
      <c r="P14" s="128"/>
      <c r="Q14" s="127"/>
      <c r="R14" s="128"/>
      <c r="S14" s="127"/>
      <c r="T14" s="128"/>
      <c r="U14" s="129"/>
      <c r="V14" s="128"/>
      <c r="W14" s="127"/>
      <c r="X14" s="128"/>
      <c r="Y14" s="127"/>
      <c r="Z14" s="128"/>
      <c r="AA14" s="130"/>
      <c r="AB14" s="126"/>
      <c r="AC14" s="127"/>
      <c r="AD14" s="128"/>
      <c r="AE14" s="127"/>
      <c r="AF14" s="128"/>
      <c r="AG14" s="129"/>
      <c r="AH14" s="128"/>
      <c r="AI14" s="127"/>
      <c r="AJ14" s="128"/>
      <c r="AK14" s="127"/>
      <c r="AL14" s="128"/>
      <c r="AM14" s="129"/>
      <c r="AN14" s="128"/>
      <c r="AO14" s="127"/>
      <c r="AP14" s="128"/>
      <c r="AQ14" s="127"/>
      <c r="AR14" s="128"/>
      <c r="AS14" s="129"/>
      <c r="AT14" s="128"/>
      <c r="AU14" s="127"/>
      <c r="AV14" s="128"/>
      <c r="AW14" s="127"/>
      <c r="AX14" s="128"/>
      <c r="AY14" s="130"/>
      <c r="AZ14" s="131"/>
      <c r="BA14" s="131"/>
      <c r="BB14" s="131"/>
      <c r="BC14" s="131"/>
      <c r="BD14" s="131"/>
      <c r="BE14" s="132"/>
      <c r="BF14" s="186"/>
      <c r="BG14" s="186"/>
    </row>
    <row r="15" spans="1:59" ht="15.75" customHeight="1" x14ac:dyDescent="0.3">
      <c r="A15" s="312" t="s">
        <v>473</v>
      </c>
      <c r="B15" s="51" t="s">
        <v>31</v>
      </c>
      <c r="C15" s="306" t="s">
        <v>341</v>
      </c>
      <c r="D15" s="103"/>
      <c r="E15" s="6" t="str">
        <f t="shared" ref="E15:E35" si="0">IF(D15*14=0,"",D15*14)</f>
        <v/>
      </c>
      <c r="F15" s="103"/>
      <c r="G15" s="6" t="str">
        <f t="shared" ref="G15:G35" si="1">IF(F15*14=0,"",F15*14)</f>
        <v/>
      </c>
      <c r="H15" s="103"/>
      <c r="I15" s="104"/>
      <c r="J15" s="57"/>
      <c r="K15" s="6" t="str">
        <f t="shared" ref="K15:K35" si="2">IF(J15*14=0,"",J15*14)</f>
        <v/>
      </c>
      <c r="L15" s="56"/>
      <c r="M15" s="6" t="str">
        <f t="shared" ref="M15:M35" si="3">IF(L15*14=0,"",L15*14)</f>
        <v/>
      </c>
      <c r="N15" s="56"/>
      <c r="O15" s="60"/>
      <c r="P15" s="56"/>
      <c r="Q15" s="6" t="str">
        <f t="shared" ref="Q15:Q35" si="4">IF(P15*14=0,"",P15*14)</f>
        <v/>
      </c>
      <c r="R15" s="56"/>
      <c r="S15" s="6" t="str">
        <f t="shared" ref="S15:S35" si="5">IF(R15*14=0,"",R15*14)</f>
        <v/>
      </c>
      <c r="T15" s="56"/>
      <c r="U15" s="59"/>
      <c r="V15" s="57"/>
      <c r="W15" s="6" t="str">
        <f t="shared" ref="W15:W35" si="6">IF(V15*14=0,"",V15*14)</f>
        <v/>
      </c>
      <c r="X15" s="56"/>
      <c r="Y15" s="6" t="str">
        <f t="shared" ref="Y15:Y35" si="7">IF(X15*14=0,"",X15*14)</f>
        <v/>
      </c>
      <c r="Z15" s="56"/>
      <c r="AA15" s="60"/>
      <c r="AB15" s="305">
        <v>3</v>
      </c>
      <c r="AC15" s="307">
        <f t="shared" ref="AC15:AC35" si="8">IF(AB15*14=0,"",AB15*14)</f>
        <v>42</v>
      </c>
      <c r="AD15" s="305">
        <v>1</v>
      </c>
      <c r="AE15" s="307">
        <f t="shared" ref="AE15:AE35" si="9">IF(AD15*14=0,"",AD15*14)</f>
        <v>14</v>
      </c>
      <c r="AF15" s="302">
        <v>3</v>
      </c>
      <c r="AG15" s="308" t="s">
        <v>15</v>
      </c>
      <c r="AH15" s="57"/>
      <c r="AI15" s="6" t="str">
        <f t="shared" ref="AI15:AI35" si="10">IF(AH15*14=0,"",AH15*14)</f>
        <v/>
      </c>
      <c r="AJ15" s="56"/>
      <c r="AK15" s="6" t="str">
        <f t="shared" ref="AK15:AK35" si="11">IF(AJ15*14=0,"",AJ15*14)</f>
        <v/>
      </c>
      <c r="AL15" s="56"/>
      <c r="AM15" s="60"/>
      <c r="AN15" s="57"/>
      <c r="AO15" s="6" t="str">
        <f t="shared" ref="AO15:AO35" si="12">IF(AN15*14=0,"",AN15*14)</f>
        <v/>
      </c>
      <c r="AP15" s="58"/>
      <c r="AQ15" s="6" t="str">
        <f t="shared" ref="AQ15:AQ35" si="13">IF(AP15*14=0,"",AP15*14)</f>
        <v/>
      </c>
      <c r="AR15" s="58"/>
      <c r="AS15" s="61"/>
      <c r="AT15" s="56"/>
      <c r="AU15" s="6" t="str">
        <f t="shared" ref="AU15:AU35" si="14">IF(AT15*14=0,"",AT15*14)</f>
        <v/>
      </c>
      <c r="AV15" s="56"/>
      <c r="AW15" s="6" t="str">
        <f t="shared" ref="AW15:AW35" si="15">IF(AV15*14=0,"",AV15*14)</f>
        <v/>
      </c>
      <c r="AX15" s="56"/>
      <c r="AY15" s="56"/>
      <c r="AZ15" s="7">
        <f t="shared" ref="AZ15:AZ35" si="16">IF(D15+J15+P15+V15+AB15+AH15+AN15+AT15=0,"",D15+J15+P15+V15+AB15+AH15+AN15+AT15)</f>
        <v>3</v>
      </c>
      <c r="BA15" s="6">
        <f t="shared" ref="BA15:BA35" si="17">IF((D15+J15+P15+V15+AB15+AH15+AN15+AT15)*14=0,"",(D15+J15+P15+V15+AB15+AH15+AN15+AT15)*14)</f>
        <v>42</v>
      </c>
      <c r="BB15" s="8">
        <f t="shared" ref="BB15:BB35" si="18">IF(F15+L15+R15+X15+AD15+AJ15+AP15+AV15=0,"",F15+L15+R15+X15+AD15+AJ15+AP15+AV15)</f>
        <v>1</v>
      </c>
      <c r="BC15" s="6">
        <f t="shared" ref="BC15:BC35" si="19">IF((L15+F15+R15+X15+AD15+AJ15+AP15+AV15)*14=0,"",(L15+F15+R15+X15+AD15+AJ15+AP15+AV15)*14)</f>
        <v>14</v>
      </c>
      <c r="BD15" s="8">
        <f t="shared" ref="BD15:BD35" si="20">IF(N15+H15+T15+Z15+AF15+AL15+AR15+AX15=0,"",N15+H15+T15+Z15+AF15+AL15+AR15+AX15)</f>
        <v>3</v>
      </c>
      <c r="BE15" s="9">
        <f t="shared" ref="BE15:BE35" si="21">IF(D15+F15+L15+J15+P15+R15+V15+X15+AB15+AD15+AH15+AJ15+AN15+AP15+AT15+AV15=0,"",D15+F15+L15+J15+P15+R15+V15+X15+AB15+AD15+AH15+AJ15+AN15+AP15+AT15+AV15)</f>
        <v>4</v>
      </c>
      <c r="BF15" s="246" t="s">
        <v>274</v>
      </c>
      <c r="BG15" s="246" t="s">
        <v>276</v>
      </c>
    </row>
    <row r="16" spans="1:59" ht="15.75" customHeight="1" x14ac:dyDescent="0.3">
      <c r="A16" s="312" t="s">
        <v>474</v>
      </c>
      <c r="B16" s="51" t="s">
        <v>31</v>
      </c>
      <c r="C16" s="306" t="s">
        <v>340</v>
      </c>
      <c r="D16" s="103"/>
      <c r="E16" s="6" t="str">
        <f t="shared" si="0"/>
        <v/>
      </c>
      <c r="F16" s="103"/>
      <c r="G16" s="6" t="str">
        <f t="shared" si="1"/>
        <v/>
      </c>
      <c r="H16" s="103"/>
      <c r="I16" s="104"/>
      <c r="J16" s="57"/>
      <c r="K16" s="6" t="str">
        <f t="shared" si="2"/>
        <v/>
      </c>
      <c r="L16" s="56"/>
      <c r="M16" s="6" t="str">
        <f t="shared" si="3"/>
        <v/>
      </c>
      <c r="N16" s="56"/>
      <c r="O16" s="60"/>
      <c r="P16" s="57"/>
      <c r="Q16" s="6" t="str">
        <f t="shared" si="4"/>
        <v/>
      </c>
      <c r="R16" s="56"/>
      <c r="S16" s="6" t="str">
        <f t="shared" si="5"/>
        <v/>
      </c>
      <c r="T16" s="56"/>
      <c r="U16" s="60"/>
      <c r="V16" s="57"/>
      <c r="W16" s="6" t="str">
        <f t="shared" si="6"/>
        <v/>
      </c>
      <c r="X16" s="56"/>
      <c r="Y16" s="6" t="str">
        <f t="shared" si="7"/>
        <v/>
      </c>
      <c r="Z16" s="56"/>
      <c r="AA16" s="60"/>
      <c r="AB16" s="305">
        <v>3</v>
      </c>
      <c r="AC16" s="307">
        <f t="shared" si="8"/>
        <v>42</v>
      </c>
      <c r="AD16" s="305">
        <v>1</v>
      </c>
      <c r="AE16" s="307">
        <f t="shared" si="9"/>
        <v>14</v>
      </c>
      <c r="AF16" s="302">
        <v>3</v>
      </c>
      <c r="AG16" s="308" t="s">
        <v>79</v>
      </c>
      <c r="AH16" s="57"/>
      <c r="AI16" s="6" t="str">
        <f t="shared" si="10"/>
        <v/>
      </c>
      <c r="AJ16" s="56"/>
      <c r="AK16" s="6" t="str">
        <f t="shared" si="11"/>
        <v/>
      </c>
      <c r="AL16" s="56"/>
      <c r="AM16" s="60"/>
      <c r="AN16" s="57"/>
      <c r="AO16" s="6" t="str">
        <f t="shared" si="12"/>
        <v/>
      </c>
      <c r="AP16" s="58"/>
      <c r="AQ16" s="6" t="str">
        <f t="shared" si="13"/>
        <v/>
      </c>
      <c r="AR16" s="58"/>
      <c r="AS16" s="61"/>
      <c r="AT16" s="56"/>
      <c r="AU16" s="6" t="str">
        <f t="shared" si="14"/>
        <v/>
      </c>
      <c r="AV16" s="56"/>
      <c r="AW16" s="6" t="str">
        <f t="shared" si="15"/>
        <v/>
      </c>
      <c r="AX16" s="56"/>
      <c r="AY16" s="56"/>
      <c r="AZ16" s="7">
        <f t="shared" si="16"/>
        <v>3</v>
      </c>
      <c r="BA16" s="6">
        <f t="shared" si="17"/>
        <v>42</v>
      </c>
      <c r="BB16" s="8">
        <f t="shared" si="18"/>
        <v>1</v>
      </c>
      <c r="BC16" s="6">
        <f t="shared" si="19"/>
        <v>14</v>
      </c>
      <c r="BD16" s="8">
        <f t="shared" si="20"/>
        <v>3</v>
      </c>
      <c r="BE16" s="9">
        <f t="shared" si="21"/>
        <v>4</v>
      </c>
      <c r="BF16" s="246" t="s">
        <v>274</v>
      </c>
      <c r="BG16" s="246" t="s">
        <v>301</v>
      </c>
    </row>
    <row r="17" spans="1:59" ht="15.75" customHeight="1" x14ac:dyDescent="0.3">
      <c r="A17" s="235" t="s">
        <v>339</v>
      </c>
      <c r="B17" s="51" t="s">
        <v>31</v>
      </c>
      <c r="C17" s="52" t="s">
        <v>338</v>
      </c>
      <c r="D17" s="103"/>
      <c r="E17" s="6" t="str">
        <f t="shared" si="0"/>
        <v/>
      </c>
      <c r="F17" s="103"/>
      <c r="G17" s="6" t="str">
        <f t="shared" si="1"/>
        <v/>
      </c>
      <c r="H17" s="103"/>
      <c r="I17" s="104"/>
      <c r="J17" s="57"/>
      <c r="K17" s="6" t="str">
        <f t="shared" si="2"/>
        <v/>
      </c>
      <c r="L17" s="56"/>
      <c r="M17" s="6" t="str">
        <f t="shared" si="3"/>
        <v/>
      </c>
      <c r="N17" s="56"/>
      <c r="O17" s="60"/>
      <c r="P17" s="56"/>
      <c r="Q17" s="6" t="str">
        <f t="shared" si="4"/>
        <v/>
      </c>
      <c r="R17" s="56"/>
      <c r="S17" s="6" t="str">
        <f t="shared" si="5"/>
        <v/>
      </c>
      <c r="T17" s="56"/>
      <c r="U17" s="59"/>
      <c r="V17" s="57"/>
      <c r="W17" s="6" t="str">
        <f t="shared" si="6"/>
        <v/>
      </c>
      <c r="X17" s="56"/>
      <c r="Y17" s="6" t="str">
        <f t="shared" si="7"/>
        <v/>
      </c>
      <c r="Z17" s="56"/>
      <c r="AA17" s="60"/>
      <c r="AB17" s="103">
        <v>1</v>
      </c>
      <c r="AC17" s="6">
        <f t="shared" si="8"/>
        <v>14</v>
      </c>
      <c r="AD17" s="103">
        <v>1</v>
      </c>
      <c r="AE17" s="6">
        <f t="shared" si="9"/>
        <v>14</v>
      </c>
      <c r="AF17" s="103">
        <v>2</v>
      </c>
      <c r="AG17" s="104" t="s">
        <v>79</v>
      </c>
      <c r="AH17" s="57"/>
      <c r="AI17" s="6" t="str">
        <f t="shared" si="10"/>
        <v/>
      </c>
      <c r="AJ17" s="56"/>
      <c r="AK17" s="6" t="str">
        <f t="shared" si="11"/>
        <v/>
      </c>
      <c r="AL17" s="56"/>
      <c r="AM17" s="60"/>
      <c r="AN17" s="57"/>
      <c r="AO17" s="6" t="str">
        <f t="shared" si="12"/>
        <v/>
      </c>
      <c r="AP17" s="58"/>
      <c r="AQ17" s="6" t="str">
        <f t="shared" si="13"/>
        <v/>
      </c>
      <c r="AR17" s="58"/>
      <c r="AS17" s="61"/>
      <c r="AT17" s="56"/>
      <c r="AU17" s="6" t="str">
        <f t="shared" si="14"/>
        <v/>
      </c>
      <c r="AV17" s="56"/>
      <c r="AW17" s="6" t="str">
        <f t="shared" si="15"/>
        <v/>
      </c>
      <c r="AX17" s="56"/>
      <c r="AY17" s="56"/>
      <c r="AZ17" s="7">
        <f t="shared" si="16"/>
        <v>1</v>
      </c>
      <c r="BA17" s="6">
        <f t="shared" si="17"/>
        <v>14</v>
      </c>
      <c r="BB17" s="8">
        <f t="shared" si="18"/>
        <v>1</v>
      </c>
      <c r="BC17" s="6">
        <f t="shared" si="19"/>
        <v>14</v>
      </c>
      <c r="BD17" s="8">
        <f t="shared" si="20"/>
        <v>2</v>
      </c>
      <c r="BE17" s="9">
        <f t="shared" si="21"/>
        <v>2</v>
      </c>
      <c r="BF17" s="246" t="s">
        <v>274</v>
      </c>
      <c r="BG17" s="246" t="s">
        <v>337</v>
      </c>
    </row>
    <row r="18" spans="1:59" ht="15.75" customHeight="1" x14ac:dyDescent="0.3">
      <c r="A18" s="235" t="s">
        <v>336</v>
      </c>
      <c r="B18" s="51" t="s">
        <v>31</v>
      </c>
      <c r="C18" s="52" t="s">
        <v>335</v>
      </c>
      <c r="D18" s="103"/>
      <c r="E18" s="6" t="str">
        <f t="shared" si="0"/>
        <v/>
      </c>
      <c r="F18" s="103"/>
      <c r="G18" s="6" t="str">
        <f t="shared" si="1"/>
        <v/>
      </c>
      <c r="H18" s="103"/>
      <c r="I18" s="104"/>
      <c r="J18" s="57"/>
      <c r="K18" s="6" t="str">
        <f t="shared" si="2"/>
        <v/>
      </c>
      <c r="L18" s="56"/>
      <c r="M18" s="6" t="str">
        <f t="shared" si="3"/>
        <v/>
      </c>
      <c r="N18" s="56"/>
      <c r="O18" s="60"/>
      <c r="P18" s="56"/>
      <c r="Q18" s="6" t="str">
        <f t="shared" si="4"/>
        <v/>
      </c>
      <c r="R18" s="56"/>
      <c r="S18" s="6" t="str">
        <f t="shared" si="5"/>
        <v/>
      </c>
      <c r="T18" s="56"/>
      <c r="U18" s="59"/>
      <c r="V18" s="57"/>
      <c r="W18" s="6" t="str">
        <f t="shared" si="6"/>
        <v/>
      </c>
      <c r="X18" s="56"/>
      <c r="Y18" s="6" t="str">
        <f t="shared" si="7"/>
        <v/>
      </c>
      <c r="Z18" s="56"/>
      <c r="AA18" s="60"/>
      <c r="AB18" s="103">
        <v>3</v>
      </c>
      <c r="AC18" s="6">
        <f t="shared" si="8"/>
        <v>42</v>
      </c>
      <c r="AD18" s="103">
        <v>1</v>
      </c>
      <c r="AE18" s="6">
        <f t="shared" si="9"/>
        <v>14</v>
      </c>
      <c r="AF18" s="103">
        <v>4</v>
      </c>
      <c r="AG18" s="104" t="s">
        <v>79</v>
      </c>
      <c r="AH18" s="57"/>
      <c r="AI18" s="6" t="str">
        <f t="shared" si="10"/>
        <v/>
      </c>
      <c r="AJ18" s="56"/>
      <c r="AK18" s="6" t="str">
        <f t="shared" si="11"/>
        <v/>
      </c>
      <c r="AL18" s="56"/>
      <c r="AM18" s="60"/>
      <c r="AN18" s="57"/>
      <c r="AO18" s="6" t="str">
        <f t="shared" si="12"/>
        <v/>
      </c>
      <c r="AP18" s="58"/>
      <c r="AQ18" s="6" t="str">
        <f t="shared" si="13"/>
        <v/>
      </c>
      <c r="AR18" s="58"/>
      <c r="AS18" s="61"/>
      <c r="AT18" s="56"/>
      <c r="AU18" s="6" t="str">
        <f t="shared" si="14"/>
        <v/>
      </c>
      <c r="AV18" s="56"/>
      <c r="AW18" s="6" t="str">
        <f t="shared" si="15"/>
        <v/>
      </c>
      <c r="AX18" s="56"/>
      <c r="AY18" s="56"/>
      <c r="AZ18" s="7">
        <f t="shared" si="16"/>
        <v>3</v>
      </c>
      <c r="BA18" s="6">
        <f t="shared" si="17"/>
        <v>42</v>
      </c>
      <c r="BB18" s="8">
        <f t="shared" si="18"/>
        <v>1</v>
      </c>
      <c r="BC18" s="6">
        <f t="shared" si="19"/>
        <v>14</v>
      </c>
      <c r="BD18" s="8">
        <f t="shared" si="20"/>
        <v>4</v>
      </c>
      <c r="BE18" s="9">
        <f t="shared" si="21"/>
        <v>4</v>
      </c>
      <c r="BF18" s="246" t="s">
        <v>274</v>
      </c>
      <c r="BG18" s="246" t="s">
        <v>301</v>
      </c>
    </row>
    <row r="19" spans="1:59" ht="15.75" customHeight="1" x14ac:dyDescent="0.3">
      <c r="A19" s="235" t="s">
        <v>334</v>
      </c>
      <c r="B19" s="51" t="s">
        <v>31</v>
      </c>
      <c r="C19" s="52" t="s">
        <v>333</v>
      </c>
      <c r="D19" s="103"/>
      <c r="E19" s="6" t="str">
        <f t="shared" si="0"/>
        <v/>
      </c>
      <c r="F19" s="103"/>
      <c r="G19" s="6" t="str">
        <f t="shared" si="1"/>
        <v/>
      </c>
      <c r="H19" s="103"/>
      <c r="I19" s="104"/>
      <c r="J19" s="57"/>
      <c r="K19" s="6" t="str">
        <f t="shared" si="2"/>
        <v/>
      </c>
      <c r="L19" s="56"/>
      <c r="M19" s="6" t="str">
        <f t="shared" si="3"/>
        <v/>
      </c>
      <c r="N19" s="56"/>
      <c r="O19" s="60"/>
      <c r="P19" s="56"/>
      <c r="Q19" s="6" t="str">
        <f t="shared" si="4"/>
        <v/>
      </c>
      <c r="R19" s="56"/>
      <c r="S19" s="6" t="str">
        <f t="shared" si="5"/>
        <v/>
      </c>
      <c r="T19" s="56"/>
      <c r="U19" s="59"/>
      <c r="V19" s="57"/>
      <c r="W19" s="6" t="str">
        <f t="shared" si="6"/>
        <v/>
      </c>
      <c r="X19" s="56"/>
      <c r="Y19" s="6" t="str">
        <f t="shared" si="7"/>
        <v/>
      </c>
      <c r="Z19" s="56"/>
      <c r="AA19" s="60"/>
      <c r="AB19" s="103">
        <v>2</v>
      </c>
      <c r="AC19" s="6">
        <f t="shared" si="8"/>
        <v>28</v>
      </c>
      <c r="AD19" s="103">
        <v>1</v>
      </c>
      <c r="AE19" s="6">
        <f t="shared" si="9"/>
        <v>14</v>
      </c>
      <c r="AF19" s="103">
        <v>3</v>
      </c>
      <c r="AG19" s="104" t="s">
        <v>79</v>
      </c>
      <c r="AH19" s="57"/>
      <c r="AI19" s="6" t="str">
        <f t="shared" si="10"/>
        <v/>
      </c>
      <c r="AJ19" s="56"/>
      <c r="AK19" s="6" t="str">
        <f t="shared" si="11"/>
        <v/>
      </c>
      <c r="AL19" s="56"/>
      <c r="AM19" s="60"/>
      <c r="AN19" s="57"/>
      <c r="AO19" s="6" t="str">
        <f t="shared" si="12"/>
        <v/>
      </c>
      <c r="AP19" s="58"/>
      <c r="AQ19" s="6" t="str">
        <f t="shared" si="13"/>
        <v/>
      </c>
      <c r="AR19" s="58"/>
      <c r="AS19" s="61"/>
      <c r="AT19" s="56"/>
      <c r="AU19" s="6" t="str">
        <f t="shared" si="14"/>
        <v/>
      </c>
      <c r="AV19" s="56"/>
      <c r="AW19" s="6" t="str">
        <f t="shared" si="15"/>
        <v/>
      </c>
      <c r="AX19" s="56"/>
      <c r="AY19" s="56"/>
      <c r="AZ19" s="7">
        <f t="shared" si="16"/>
        <v>2</v>
      </c>
      <c r="BA19" s="6">
        <f t="shared" si="17"/>
        <v>28</v>
      </c>
      <c r="BB19" s="8">
        <f t="shared" si="18"/>
        <v>1</v>
      </c>
      <c r="BC19" s="6">
        <f t="shared" si="19"/>
        <v>14</v>
      </c>
      <c r="BD19" s="8">
        <f t="shared" si="20"/>
        <v>3</v>
      </c>
      <c r="BE19" s="9">
        <f t="shared" si="21"/>
        <v>3</v>
      </c>
      <c r="BF19" s="246" t="s">
        <v>274</v>
      </c>
      <c r="BG19" s="246" t="s">
        <v>301</v>
      </c>
    </row>
    <row r="20" spans="1:59" ht="15.75" customHeight="1" x14ac:dyDescent="0.3">
      <c r="A20" s="235" t="s">
        <v>332</v>
      </c>
      <c r="B20" s="51" t="s">
        <v>31</v>
      </c>
      <c r="C20" s="52" t="s">
        <v>331</v>
      </c>
      <c r="D20" s="103"/>
      <c r="E20" s="6" t="str">
        <f t="shared" si="0"/>
        <v/>
      </c>
      <c r="F20" s="103"/>
      <c r="G20" s="6" t="str">
        <f t="shared" si="1"/>
        <v/>
      </c>
      <c r="H20" s="103"/>
      <c r="I20" s="104"/>
      <c r="J20" s="57"/>
      <c r="K20" s="6" t="str">
        <f t="shared" si="2"/>
        <v/>
      </c>
      <c r="L20" s="56"/>
      <c r="M20" s="6" t="str">
        <f t="shared" si="3"/>
        <v/>
      </c>
      <c r="N20" s="56"/>
      <c r="O20" s="60"/>
      <c r="P20" s="56"/>
      <c r="Q20" s="6" t="str">
        <f t="shared" si="4"/>
        <v/>
      </c>
      <c r="R20" s="56"/>
      <c r="S20" s="6" t="str">
        <f t="shared" si="5"/>
        <v/>
      </c>
      <c r="T20" s="56"/>
      <c r="U20" s="59"/>
      <c r="V20" s="57"/>
      <c r="W20" s="6" t="str">
        <f t="shared" si="6"/>
        <v/>
      </c>
      <c r="X20" s="56"/>
      <c r="Y20" s="6" t="str">
        <f t="shared" si="7"/>
        <v/>
      </c>
      <c r="Z20" s="56"/>
      <c r="AA20" s="60"/>
      <c r="AB20" s="103">
        <v>2</v>
      </c>
      <c r="AC20" s="6">
        <f t="shared" si="8"/>
        <v>28</v>
      </c>
      <c r="AD20" s="103">
        <v>1</v>
      </c>
      <c r="AE20" s="6">
        <f t="shared" si="9"/>
        <v>14</v>
      </c>
      <c r="AF20" s="103">
        <v>3</v>
      </c>
      <c r="AG20" s="104" t="s">
        <v>15</v>
      </c>
      <c r="AH20" s="57"/>
      <c r="AI20" s="6" t="str">
        <f t="shared" si="10"/>
        <v/>
      </c>
      <c r="AJ20" s="56"/>
      <c r="AK20" s="6" t="str">
        <f t="shared" si="11"/>
        <v/>
      </c>
      <c r="AL20" s="56"/>
      <c r="AM20" s="60"/>
      <c r="AN20" s="57"/>
      <c r="AO20" s="6" t="str">
        <f t="shared" si="12"/>
        <v/>
      </c>
      <c r="AP20" s="58"/>
      <c r="AQ20" s="6" t="str">
        <f t="shared" si="13"/>
        <v/>
      </c>
      <c r="AR20" s="58"/>
      <c r="AS20" s="61"/>
      <c r="AT20" s="56"/>
      <c r="AU20" s="6" t="str">
        <f t="shared" si="14"/>
        <v/>
      </c>
      <c r="AV20" s="56"/>
      <c r="AW20" s="6" t="str">
        <f t="shared" si="15"/>
        <v/>
      </c>
      <c r="AX20" s="56"/>
      <c r="AY20" s="56"/>
      <c r="AZ20" s="7">
        <f t="shared" si="16"/>
        <v>2</v>
      </c>
      <c r="BA20" s="6">
        <f t="shared" si="17"/>
        <v>28</v>
      </c>
      <c r="BB20" s="8">
        <f t="shared" si="18"/>
        <v>1</v>
      </c>
      <c r="BC20" s="6">
        <f t="shared" si="19"/>
        <v>14</v>
      </c>
      <c r="BD20" s="8">
        <f t="shared" si="20"/>
        <v>3</v>
      </c>
      <c r="BE20" s="9">
        <f t="shared" si="21"/>
        <v>3</v>
      </c>
      <c r="BF20" s="246" t="s">
        <v>274</v>
      </c>
      <c r="BG20" s="246" t="s">
        <v>301</v>
      </c>
    </row>
    <row r="21" spans="1:59" ht="15.75" customHeight="1" x14ac:dyDescent="0.3">
      <c r="A21" s="235" t="s">
        <v>330</v>
      </c>
      <c r="B21" s="51" t="s">
        <v>31</v>
      </c>
      <c r="C21" s="52" t="s">
        <v>329</v>
      </c>
      <c r="D21" s="103"/>
      <c r="E21" s="6" t="str">
        <f t="shared" si="0"/>
        <v/>
      </c>
      <c r="F21" s="103"/>
      <c r="G21" s="6" t="str">
        <f t="shared" si="1"/>
        <v/>
      </c>
      <c r="H21" s="103"/>
      <c r="I21" s="104"/>
      <c r="J21" s="57"/>
      <c r="K21" s="6" t="str">
        <f t="shared" si="2"/>
        <v/>
      </c>
      <c r="L21" s="56"/>
      <c r="M21" s="6" t="str">
        <f t="shared" si="3"/>
        <v/>
      </c>
      <c r="N21" s="56"/>
      <c r="O21" s="60"/>
      <c r="P21" s="56"/>
      <c r="Q21" s="6" t="str">
        <f t="shared" si="4"/>
        <v/>
      </c>
      <c r="R21" s="56"/>
      <c r="S21" s="6" t="str">
        <f t="shared" si="5"/>
        <v/>
      </c>
      <c r="T21" s="56"/>
      <c r="U21" s="59"/>
      <c r="V21" s="57"/>
      <c r="W21" s="6" t="str">
        <f t="shared" si="6"/>
        <v/>
      </c>
      <c r="X21" s="56"/>
      <c r="Y21" s="6" t="str">
        <f t="shared" si="7"/>
        <v/>
      </c>
      <c r="Z21" s="56"/>
      <c r="AA21" s="60"/>
      <c r="AB21" s="56"/>
      <c r="AC21" s="6" t="str">
        <f t="shared" si="8"/>
        <v/>
      </c>
      <c r="AD21" s="56"/>
      <c r="AE21" s="6" t="str">
        <f t="shared" si="9"/>
        <v/>
      </c>
      <c r="AF21" s="56"/>
      <c r="AG21" s="59"/>
      <c r="AH21" s="57">
        <v>2</v>
      </c>
      <c r="AI21" s="6">
        <f t="shared" si="10"/>
        <v>28</v>
      </c>
      <c r="AJ21" s="56">
        <v>1</v>
      </c>
      <c r="AK21" s="6">
        <f t="shared" si="11"/>
        <v>14</v>
      </c>
      <c r="AL21" s="56">
        <v>3</v>
      </c>
      <c r="AM21" s="60" t="s">
        <v>79</v>
      </c>
      <c r="AN21" s="57"/>
      <c r="AO21" s="6" t="str">
        <f t="shared" si="12"/>
        <v/>
      </c>
      <c r="AP21" s="58"/>
      <c r="AQ21" s="6" t="str">
        <f t="shared" si="13"/>
        <v/>
      </c>
      <c r="AR21" s="58"/>
      <c r="AS21" s="61"/>
      <c r="AT21" s="56"/>
      <c r="AU21" s="6" t="str">
        <f t="shared" si="14"/>
        <v/>
      </c>
      <c r="AV21" s="56"/>
      <c r="AW21" s="6" t="str">
        <f t="shared" si="15"/>
        <v/>
      </c>
      <c r="AX21" s="56"/>
      <c r="AY21" s="56"/>
      <c r="AZ21" s="7">
        <f t="shared" si="16"/>
        <v>2</v>
      </c>
      <c r="BA21" s="6">
        <f t="shared" si="17"/>
        <v>28</v>
      </c>
      <c r="BB21" s="8">
        <f t="shared" si="18"/>
        <v>1</v>
      </c>
      <c r="BC21" s="6">
        <f t="shared" si="19"/>
        <v>14</v>
      </c>
      <c r="BD21" s="8">
        <f t="shared" si="20"/>
        <v>3</v>
      </c>
      <c r="BE21" s="9">
        <f t="shared" si="21"/>
        <v>3</v>
      </c>
      <c r="BF21" s="246" t="s">
        <v>274</v>
      </c>
      <c r="BG21" s="246" t="s">
        <v>301</v>
      </c>
    </row>
    <row r="22" spans="1:59" ht="15.75" customHeight="1" x14ac:dyDescent="0.3">
      <c r="A22" s="235" t="s">
        <v>328</v>
      </c>
      <c r="B22" s="51" t="s">
        <v>31</v>
      </c>
      <c r="C22" s="52" t="s">
        <v>327</v>
      </c>
      <c r="D22" s="103"/>
      <c r="E22" s="6" t="str">
        <f t="shared" si="0"/>
        <v/>
      </c>
      <c r="F22" s="103"/>
      <c r="G22" s="6" t="str">
        <f t="shared" si="1"/>
        <v/>
      </c>
      <c r="H22" s="103"/>
      <c r="I22" s="104"/>
      <c r="J22" s="57"/>
      <c r="K22" s="6" t="str">
        <f t="shared" si="2"/>
        <v/>
      </c>
      <c r="L22" s="56"/>
      <c r="M22" s="6" t="str">
        <f t="shared" si="3"/>
        <v/>
      </c>
      <c r="N22" s="56"/>
      <c r="O22" s="60"/>
      <c r="P22" s="56"/>
      <c r="Q22" s="6" t="str">
        <f t="shared" si="4"/>
        <v/>
      </c>
      <c r="R22" s="56"/>
      <c r="S22" s="6" t="str">
        <f t="shared" si="5"/>
        <v/>
      </c>
      <c r="T22" s="56"/>
      <c r="U22" s="59"/>
      <c r="V22" s="57"/>
      <c r="W22" s="6" t="str">
        <f t="shared" si="6"/>
        <v/>
      </c>
      <c r="X22" s="56"/>
      <c r="Y22" s="6" t="str">
        <f t="shared" si="7"/>
        <v/>
      </c>
      <c r="Z22" s="56"/>
      <c r="AA22" s="60"/>
      <c r="AB22" s="56"/>
      <c r="AC22" s="6" t="str">
        <f t="shared" si="8"/>
        <v/>
      </c>
      <c r="AD22" s="56"/>
      <c r="AE22" s="6" t="str">
        <f t="shared" si="9"/>
        <v/>
      </c>
      <c r="AF22" s="56"/>
      <c r="AG22" s="59"/>
      <c r="AH22" s="57">
        <v>3</v>
      </c>
      <c r="AI22" s="6">
        <f t="shared" si="10"/>
        <v>42</v>
      </c>
      <c r="AJ22" s="56">
        <v>1</v>
      </c>
      <c r="AK22" s="6">
        <f t="shared" si="11"/>
        <v>14</v>
      </c>
      <c r="AL22" s="56">
        <v>4</v>
      </c>
      <c r="AM22" s="60" t="s">
        <v>15</v>
      </c>
      <c r="AN22" s="57"/>
      <c r="AO22" s="6" t="str">
        <f t="shared" si="12"/>
        <v/>
      </c>
      <c r="AP22" s="58"/>
      <c r="AQ22" s="6" t="str">
        <f t="shared" si="13"/>
        <v/>
      </c>
      <c r="AR22" s="58"/>
      <c r="AS22" s="61"/>
      <c r="AT22" s="56"/>
      <c r="AU22" s="6" t="str">
        <f t="shared" si="14"/>
        <v/>
      </c>
      <c r="AV22" s="56"/>
      <c r="AW22" s="6" t="str">
        <f t="shared" si="15"/>
        <v/>
      </c>
      <c r="AX22" s="56"/>
      <c r="AY22" s="56"/>
      <c r="AZ22" s="7">
        <f t="shared" si="16"/>
        <v>3</v>
      </c>
      <c r="BA22" s="6">
        <f t="shared" si="17"/>
        <v>42</v>
      </c>
      <c r="BB22" s="8">
        <f t="shared" si="18"/>
        <v>1</v>
      </c>
      <c r="BC22" s="6">
        <f t="shared" si="19"/>
        <v>14</v>
      </c>
      <c r="BD22" s="8">
        <f t="shared" si="20"/>
        <v>4</v>
      </c>
      <c r="BE22" s="9">
        <f t="shared" si="21"/>
        <v>4</v>
      </c>
      <c r="BF22" s="246" t="s">
        <v>274</v>
      </c>
      <c r="BG22" s="246" t="s">
        <v>276</v>
      </c>
    </row>
    <row r="23" spans="1:59" ht="15.75" customHeight="1" x14ac:dyDescent="0.3">
      <c r="A23" s="235" t="s">
        <v>326</v>
      </c>
      <c r="B23" s="51" t="s">
        <v>31</v>
      </c>
      <c r="C23" s="52" t="s">
        <v>325</v>
      </c>
      <c r="D23" s="103"/>
      <c r="E23" s="6" t="str">
        <f t="shared" si="0"/>
        <v/>
      </c>
      <c r="F23" s="103"/>
      <c r="G23" s="6" t="str">
        <f t="shared" si="1"/>
        <v/>
      </c>
      <c r="H23" s="103"/>
      <c r="I23" s="104"/>
      <c r="J23" s="57"/>
      <c r="K23" s="6" t="str">
        <f t="shared" si="2"/>
        <v/>
      </c>
      <c r="L23" s="56"/>
      <c r="M23" s="6" t="str">
        <f t="shared" si="3"/>
        <v/>
      </c>
      <c r="N23" s="56"/>
      <c r="O23" s="60"/>
      <c r="P23" s="56"/>
      <c r="Q23" s="6" t="str">
        <f t="shared" si="4"/>
        <v/>
      </c>
      <c r="R23" s="56"/>
      <c r="S23" s="6" t="str">
        <f t="shared" si="5"/>
        <v/>
      </c>
      <c r="T23" s="56"/>
      <c r="U23" s="59"/>
      <c r="V23" s="57"/>
      <c r="W23" s="6" t="str">
        <f t="shared" si="6"/>
        <v/>
      </c>
      <c r="X23" s="56"/>
      <c r="Y23" s="6" t="str">
        <f t="shared" si="7"/>
        <v/>
      </c>
      <c r="Z23" s="56"/>
      <c r="AA23" s="60"/>
      <c r="AB23" s="56"/>
      <c r="AC23" s="6" t="str">
        <f t="shared" si="8"/>
        <v/>
      </c>
      <c r="AD23" s="56"/>
      <c r="AE23" s="6" t="str">
        <f t="shared" si="9"/>
        <v/>
      </c>
      <c r="AF23" s="56"/>
      <c r="AG23" s="59"/>
      <c r="AH23" s="57">
        <v>3</v>
      </c>
      <c r="AI23" s="6">
        <f t="shared" si="10"/>
        <v>42</v>
      </c>
      <c r="AJ23" s="56">
        <v>1</v>
      </c>
      <c r="AK23" s="6">
        <f t="shared" si="11"/>
        <v>14</v>
      </c>
      <c r="AL23" s="56">
        <v>4</v>
      </c>
      <c r="AM23" s="60" t="s">
        <v>112</v>
      </c>
      <c r="AN23" s="57"/>
      <c r="AO23" s="6" t="str">
        <f t="shared" si="12"/>
        <v/>
      </c>
      <c r="AP23" s="58"/>
      <c r="AQ23" s="6" t="str">
        <f t="shared" si="13"/>
        <v/>
      </c>
      <c r="AR23" s="58"/>
      <c r="AS23" s="61"/>
      <c r="AT23" s="56"/>
      <c r="AU23" s="6" t="str">
        <f t="shared" si="14"/>
        <v/>
      </c>
      <c r="AV23" s="56"/>
      <c r="AW23" s="6" t="str">
        <f t="shared" si="15"/>
        <v/>
      </c>
      <c r="AX23" s="56"/>
      <c r="AY23" s="56"/>
      <c r="AZ23" s="7">
        <f t="shared" si="16"/>
        <v>3</v>
      </c>
      <c r="BA23" s="6">
        <f t="shared" si="17"/>
        <v>42</v>
      </c>
      <c r="BB23" s="8">
        <f t="shared" si="18"/>
        <v>1</v>
      </c>
      <c r="BC23" s="6">
        <f t="shared" si="19"/>
        <v>14</v>
      </c>
      <c r="BD23" s="8">
        <f t="shared" si="20"/>
        <v>4</v>
      </c>
      <c r="BE23" s="9">
        <f t="shared" si="21"/>
        <v>4</v>
      </c>
      <c r="BF23" s="246" t="s">
        <v>274</v>
      </c>
      <c r="BG23" s="246" t="s">
        <v>301</v>
      </c>
    </row>
    <row r="24" spans="1:59" s="179" customFormat="1" ht="15.75" customHeight="1" x14ac:dyDescent="0.3">
      <c r="A24" s="235" t="s">
        <v>324</v>
      </c>
      <c r="B24" s="51" t="s">
        <v>31</v>
      </c>
      <c r="C24" s="52" t="s">
        <v>323</v>
      </c>
      <c r="D24" s="103"/>
      <c r="E24" s="6" t="str">
        <f t="shared" si="0"/>
        <v/>
      </c>
      <c r="F24" s="103"/>
      <c r="G24" s="6" t="str">
        <f t="shared" si="1"/>
        <v/>
      </c>
      <c r="H24" s="103"/>
      <c r="I24" s="104"/>
      <c r="J24" s="57"/>
      <c r="K24" s="6" t="str">
        <f t="shared" si="2"/>
        <v/>
      </c>
      <c r="L24" s="56"/>
      <c r="M24" s="6" t="str">
        <f t="shared" si="3"/>
        <v/>
      </c>
      <c r="N24" s="56"/>
      <c r="O24" s="60"/>
      <c r="P24" s="56"/>
      <c r="Q24" s="6" t="str">
        <f t="shared" si="4"/>
        <v/>
      </c>
      <c r="R24" s="56"/>
      <c r="S24" s="6" t="str">
        <f t="shared" si="5"/>
        <v/>
      </c>
      <c r="T24" s="56"/>
      <c r="U24" s="59"/>
      <c r="V24" s="57"/>
      <c r="W24" s="6" t="str">
        <f t="shared" si="6"/>
        <v/>
      </c>
      <c r="X24" s="56"/>
      <c r="Y24" s="6" t="str">
        <f t="shared" si="7"/>
        <v/>
      </c>
      <c r="Z24" s="56"/>
      <c r="AA24" s="60"/>
      <c r="AB24" s="56"/>
      <c r="AC24" s="6" t="str">
        <f t="shared" si="8"/>
        <v/>
      </c>
      <c r="AD24" s="56"/>
      <c r="AE24" s="6" t="str">
        <f t="shared" si="9"/>
        <v/>
      </c>
      <c r="AF24" s="56"/>
      <c r="AG24" s="59"/>
      <c r="AH24" s="57">
        <v>2</v>
      </c>
      <c r="AI24" s="6">
        <f t="shared" si="10"/>
        <v>28</v>
      </c>
      <c r="AJ24" s="56">
        <v>1</v>
      </c>
      <c r="AK24" s="6">
        <f t="shared" si="11"/>
        <v>14</v>
      </c>
      <c r="AL24" s="56">
        <v>3</v>
      </c>
      <c r="AM24" s="60" t="s">
        <v>79</v>
      </c>
      <c r="AN24" s="57"/>
      <c r="AO24" s="6" t="str">
        <f t="shared" si="12"/>
        <v/>
      </c>
      <c r="AP24" s="58"/>
      <c r="AQ24" s="6" t="str">
        <f t="shared" si="13"/>
        <v/>
      </c>
      <c r="AR24" s="58"/>
      <c r="AS24" s="61"/>
      <c r="AT24" s="56"/>
      <c r="AU24" s="6" t="str">
        <f t="shared" si="14"/>
        <v/>
      </c>
      <c r="AV24" s="56"/>
      <c r="AW24" s="6" t="str">
        <f t="shared" si="15"/>
        <v/>
      </c>
      <c r="AX24" s="56"/>
      <c r="AY24" s="56"/>
      <c r="AZ24" s="176">
        <f t="shared" si="16"/>
        <v>2</v>
      </c>
      <c r="BA24" s="6">
        <f t="shared" si="17"/>
        <v>28</v>
      </c>
      <c r="BB24" s="177">
        <f t="shared" si="18"/>
        <v>1</v>
      </c>
      <c r="BC24" s="6">
        <f t="shared" si="19"/>
        <v>14</v>
      </c>
      <c r="BD24" s="177">
        <f t="shared" si="20"/>
        <v>3</v>
      </c>
      <c r="BE24" s="178">
        <f t="shared" si="21"/>
        <v>3</v>
      </c>
      <c r="BF24" s="246" t="s">
        <v>274</v>
      </c>
      <c r="BG24" s="246" t="s">
        <v>287</v>
      </c>
    </row>
    <row r="25" spans="1:59" ht="15.75" customHeight="1" x14ac:dyDescent="0.3">
      <c r="A25" s="235" t="s">
        <v>322</v>
      </c>
      <c r="B25" s="51" t="s">
        <v>31</v>
      </c>
      <c r="C25" s="52" t="s">
        <v>321</v>
      </c>
      <c r="D25" s="103"/>
      <c r="E25" s="6" t="str">
        <f t="shared" si="0"/>
        <v/>
      </c>
      <c r="F25" s="103"/>
      <c r="G25" s="6" t="str">
        <f t="shared" si="1"/>
        <v/>
      </c>
      <c r="H25" s="103"/>
      <c r="I25" s="104"/>
      <c r="J25" s="57"/>
      <c r="K25" s="6" t="str">
        <f t="shared" si="2"/>
        <v/>
      </c>
      <c r="L25" s="56"/>
      <c r="M25" s="6" t="str">
        <f t="shared" si="3"/>
        <v/>
      </c>
      <c r="N25" s="56"/>
      <c r="O25" s="60"/>
      <c r="P25" s="56"/>
      <c r="Q25" s="6" t="str">
        <f t="shared" si="4"/>
        <v/>
      </c>
      <c r="R25" s="56"/>
      <c r="S25" s="6" t="str">
        <f t="shared" si="5"/>
        <v/>
      </c>
      <c r="T25" s="56"/>
      <c r="U25" s="59"/>
      <c r="V25" s="57"/>
      <c r="W25" s="6" t="str">
        <f t="shared" si="6"/>
        <v/>
      </c>
      <c r="X25" s="56"/>
      <c r="Y25" s="6" t="str">
        <f t="shared" si="7"/>
        <v/>
      </c>
      <c r="Z25" s="56"/>
      <c r="AA25" s="60"/>
      <c r="AB25" s="56"/>
      <c r="AC25" s="6" t="str">
        <f t="shared" si="8"/>
        <v/>
      </c>
      <c r="AD25" s="56"/>
      <c r="AE25" s="6" t="str">
        <f t="shared" si="9"/>
        <v/>
      </c>
      <c r="AF25" s="56"/>
      <c r="AG25" s="59"/>
      <c r="AH25" s="57">
        <v>1</v>
      </c>
      <c r="AI25" s="6">
        <f t="shared" si="10"/>
        <v>14</v>
      </c>
      <c r="AJ25" s="56">
        <v>1</v>
      </c>
      <c r="AK25" s="6">
        <f t="shared" si="11"/>
        <v>14</v>
      </c>
      <c r="AL25" s="56">
        <v>2</v>
      </c>
      <c r="AM25" s="60" t="s">
        <v>79</v>
      </c>
      <c r="AN25" s="57"/>
      <c r="AO25" s="6" t="str">
        <f t="shared" si="12"/>
        <v/>
      </c>
      <c r="AP25" s="58"/>
      <c r="AQ25" s="6" t="str">
        <f t="shared" si="13"/>
        <v/>
      </c>
      <c r="AR25" s="58"/>
      <c r="AS25" s="61"/>
      <c r="AT25" s="56"/>
      <c r="AU25" s="6" t="str">
        <f t="shared" si="14"/>
        <v/>
      </c>
      <c r="AV25" s="56"/>
      <c r="AW25" s="6" t="str">
        <f t="shared" si="15"/>
        <v/>
      </c>
      <c r="AX25" s="56"/>
      <c r="AY25" s="56"/>
      <c r="AZ25" s="7">
        <f t="shared" si="16"/>
        <v>1</v>
      </c>
      <c r="BA25" s="6">
        <f t="shared" si="17"/>
        <v>14</v>
      </c>
      <c r="BB25" s="8">
        <f t="shared" si="18"/>
        <v>1</v>
      </c>
      <c r="BC25" s="6">
        <f t="shared" si="19"/>
        <v>14</v>
      </c>
      <c r="BD25" s="8">
        <f t="shared" si="20"/>
        <v>2</v>
      </c>
      <c r="BE25" s="9">
        <f t="shared" si="21"/>
        <v>2</v>
      </c>
      <c r="BF25" s="246" t="s">
        <v>274</v>
      </c>
      <c r="BG25" s="246" t="s">
        <v>276</v>
      </c>
    </row>
    <row r="26" spans="1:59" ht="15.75" customHeight="1" x14ac:dyDescent="0.3">
      <c r="A26" s="235" t="s">
        <v>320</v>
      </c>
      <c r="B26" s="51" t="s">
        <v>31</v>
      </c>
      <c r="C26" s="52" t="s">
        <v>319</v>
      </c>
      <c r="D26" s="103"/>
      <c r="E26" s="6" t="str">
        <f t="shared" si="0"/>
        <v/>
      </c>
      <c r="F26" s="103"/>
      <c r="G26" s="6" t="str">
        <f t="shared" si="1"/>
        <v/>
      </c>
      <c r="H26" s="103"/>
      <c r="I26" s="104"/>
      <c r="J26" s="57"/>
      <c r="K26" s="6" t="str">
        <f t="shared" si="2"/>
        <v/>
      </c>
      <c r="L26" s="56"/>
      <c r="M26" s="6" t="str">
        <f t="shared" si="3"/>
        <v/>
      </c>
      <c r="N26" s="56"/>
      <c r="O26" s="60"/>
      <c r="P26" s="56"/>
      <c r="Q26" s="6" t="str">
        <f t="shared" si="4"/>
        <v/>
      </c>
      <c r="R26" s="56"/>
      <c r="S26" s="6" t="str">
        <f t="shared" si="5"/>
        <v/>
      </c>
      <c r="T26" s="56"/>
      <c r="U26" s="59"/>
      <c r="V26" s="57"/>
      <c r="W26" s="6" t="str">
        <f t="shared" si="6"/>
        <v/>
      </c>
      <c r="X26" s="56"/>
      <c r="Y26" s="6" t="str">
        <f t="shared" si="7"/>
        <v/>
      </c>
      <c r="Z26" s="56"/>
      <c r="AA26" s="60"/>
      <c r="AB26" s="56"/>
      <c r="AC26" s="6" t="str">
        <f t="shared" si="8"/>
        <v/>
      </c>
      <c r="AD26" s="56"/>
      <c r="AE26" s="6" t="str">
        <f t="shared" si="9"/>
        <v/>
      </c>
      <c r="AF26" s="56"/>
      <c r="AG26" s="59"/>
      <c r="AH26" s="57"/>
      <c r="AI26" s="6" t="str">
        <f t="shared" si="10"/>
        <v/>
      </c>
      <c r="AJ26" s="56"/>
      <c r="AK26" s="6" t="str">
        <f t="shared" si="11"/>
        <v/>
      </c>
      <c r="AL26" s="56"/>
      <c r="AM26" s="60"/>
      <c r="AN26" s="57">
        <v>3</v>
      </c>
      <c r="AO26" s="6">
        <f t="shared" si="12"/>
        <v>42</v>
      </c>
      <c r="AP26" s="58">
        <v>1</v>
      </c>
      <c r="AQ26" s="6">
        <f t="shared" si="13"/>
        <v>14</v>
      </c>
      <c r="AR26" s="58">
        <v>4</v>
      </c>
      <c r="AS26" s="61" t="s">
        <v>15</v>
      </c>
      <c r="AT26" s="56"/>
      <c r="AU26" s="6" t="str">
        <f t="shared" si="14"/>
        <v/>
      </c>
      <c r="AV26" s="56"/>
      <c r="AW26" s="6" t="str">
        <f t="shared" si="15"/>
        <v/>
      </c>
      <c r="AX26" s="56"/>
      <c r="AY26" s="56"/>
      <c r="AZ26" s="7">
        <f t="shared" si="16"/>
        <v>3</v>
      </c>
      <c r="BA26" s="6">
        <f t="shared" si="17"/>
        <v>42</v>
      </c>
      <c r="BB26" s="8">
        <f t="shared" si="18"/>
        <v>1</v>
      </c>
      <c r="BC26" s="6">
        <f t="shared" si="19"/>
        <v>14</v>
      </c>
      <c r="BD26" s="8">
        <f t="shared" si="20"/>
        <v>4</v>
      </c>
      <c r="BE26" s="9">
        <f t="shared" si="21"/>
        <v>4</v>
      </c>
      <c r="BF26" s="246" t="s">
        <v>274</v>
      </c>
      <c r="BG26" s="246" t="s">
        <v>527</v>
      </c>
    </row>
    <row r="27" spans="1:59" ht="15.75" customHeight="1" x14ac:dyDescent="0.3">
      <c r="A27" s="235" t="s">
        <v>318</v>
      </c>
      <c r="B27" s="51" t="s">
        <v>31</v>
      </c>
      <c r="C27" s="52" t="s">
        <v>317</v>
      </c>
      <c r="D27" s="103"/>
      <c r="E27" s="6" t="str">
        <f t="shared" si="0"/>
        <v/>
      </c>
      <c r="F27" s="103"/>
      <c r="G27" s="6" t="str">
        <f t="shared" si="1"/>
        <v/>
      </c>
      <c r="H27" s="103"/>
      <c r="I27" s="104"/>
      <c r="J27" s="57"/>
      <c r="K27" s="6" t="str">
        <f t="shared" si="2"/>
        <v/>
      </c>
      <c r="L27" s="56"/>
      <c r="M27" s="6" t="str">
        <f t="shared" si="3"/>
        <v/>
      </c>
      <c r="N27" s="56"/>
      <c r="O27" s="60"/>
      <c r="P27" s="56"/>
      <c r="Q27" s="6" t="str">
        <f t="shared" si="4"/>
        <v/>
      </c>
      <c r="R27" s="56"/>
      <c r="S27" s="6" t="str">
        <f t="shared" si="5"/>
        <v/>
      </c>
      <c r="T27" s="56"/>
      <c r="U27" s="59"/>
      <c r="V27" s="57"/>
      <c r="W27" s="6" t="str">
        <f t="shared" si="6"/>
        <v/>
      </c>
      <c r="X27" s="56"/>
      <c r="Y27" s="6" t="str">
        <f t="shared" si="7"/>
        <v/>
      </c>
      <c r="Z27" s="56"/>
      <c r="AA27" s="60"/>
      <c r="AB27" s="56"/>
      <c r="AC27" s="6" t="str">
        <f t="shared" si="8"/>
        <v/>
      </c>
      <c r="AD27" s="56"/>
      <c r="AE27" s="6" t="str">
        <f t="shared" si="9"/>
        <v/>
      </c>
      <c r="AF27" s="56"/>
      <c r="AG27" s="59"/>
      <c r="AH27" s="57"/>
      <c r="AI27" s="6" t="str">
        <f t="shared" si="10"/>
        <v/>
      </c>
      <c r="AJ27" s="56"/>
      <c r="AK27" s="6" t="str">
        <f t="shared" si="11"/>
        <v/>
      </c>
      <c r="AL27" s="56"/>
      <c r="AM27" s="60"/>
      <c r="AN27" s="57">
        <v>3</v>
      </c>
      <c r="AO27" s="6">
        <f t="shared" si="12"/>
        <v>42</v>
      </c>
      <c r="AP27" s="58">
        <v>1</v>
      </c>
      <c r="AQ27" s="6">
        <f t="shared" si="13"/>
        <v>14</v>
      </c>
      <c r="AR27" s="58">
        <v>4</v>
      </c>
      <c r="AS27" s="61" t="s">
        <v>79</v>
      </c>
      <c r="AT27" s="56"/>
      <c r="AU27" s="6" t="str">
        <f t="shared" si="14"/>
        <v/>
      </c>
      <c r="AV27" s="56"/>
      <c r="AW27" s="6" t="str">
        <f t="shared" si="15"/>
        <v/>
      </c>
      <c r="AX27" s="56"/>
      <c r="AY27" s="56"/>
      <c r="AZ27" s="7">
        <f t="shared" si="16"/>
        <v>3</v>
      </c>
      <c r="BA27" s="6">
        <f t="shared" si="17"/>
        <v>42</v>
      </c>
      <c r="BB27" s="8">
        <f t="shared" si="18"/>
        <v>1</v>
      </c>
      <c r="BC27" s="6">
        <f t="shared" si="19"/>
        <v>14</v>
      </c>
      <c r="BD27" s="8">
        <f t="shared" si="20"/>
        <v>4</v>
      </c>
      <c r="BE27" s="9">
        <f t="shared" si="21"/>
        <v>4</v>
      </c>
      <c r="BF27" s="246" t="s">
        <v>274</v>
      </c>
      <c r="BG27" s="246" t="s">
        <v>276</v>
      </c>
    </row>
    <row r="28" spans="1:59" x14ac:dyDescent="0.3">
      <c r="A28" s="235" t="s">
        <v>316</v>
      </c>
      <c r="B28" s="51" t="s">
        <v>31</v>
      </c>
      <c r="C28" s="52" t="s">
        <v>315</v>
      </c>
      <c r="D28" s="103"/>
      <c r="E28" s="6" t="str">
        <f t="shared" si="0"/>
        <v/>
      </c>
      <c r="F28" s="103"/>
      <c r="G28" s="6" t="str">
        <f t="shared" si="1"/>
        <v/>
      </c>
      <c r="H28" s="103"/>
      <c r="I28" s="104"/>
      <c r="J28" s="57"/>
      <c r="K28" s="6" t="str">
        <f t="shared" si="2"/>
        <v/>
      </c>
      <c r="L28" s="56"/>
      <c r="M28" s="6" t="str">
        <f t="shared" si="3"/>
        <v/>
      </c>
      <c r="N28" s="56"/>
      <c r="O28" s="60"/>
      <c r="P28" s="56"/>
      <c r="Q28" s="6" t="str">
        <f t="shared" si="4"/>
        <v/>
      </c>
      <c r="R28" s="56"/>
      <c r="S28" s="6" t="str">
        <f t="shared" si="5"/>
        <v/>
      </c>
      <c r="T28" s="56"/>
      <c r="U28" s="59"/>
      <c r="V28" s="57"/>
      <c r="W28" s="6" t="str">
        <f t="shared" si="6"/>
        <v/>
      </c>
      <c r="X28" s="56"/>
      <c r="Y28" s="6" t="str">
        <f t="shared" si="7"/>
        <v/>
      </c>
      <c r="Z28" s="56"/>
      <c r="AA28" s="60"/>
      <c r="AB28" s="56"/>
      <c r="AC28" s="6" t="str">
        <f t="shared" si="8"/>
        <v/>
      </c>
      <c r="AD28" s="56"/>
      <c r="AE28" s="6" t="str">
        <f t="shared" si="9"/>
        <v/>
      </c>
      <c r="AF28" s="56"/>
      <c r="AG28" s="59"/>
      <c r="AH28" s="57"/>
      <c r="AI28" s="6" t="str">
        <f t="shared" si="10"/>
        <v/>
      </c>
      <c r="AJ28" s="56"/>
      <c r="AK28" s="6" t="str">
        <f t="shared" si="11"/>
        <v/>
      </c>
      <c r="AL28" s="56"/>
      <c r="AM28" s="60"/>
      <c r="AN28" s="57">
        <v>1</v>
      </c>
      <c r="AO28" s="6">
        <f t="shared" si="12"/>
        <v>14</v>
      </c>
      <c r="AP28" s="58">
        <v>1</v>
      </c>
      <c r="AQ28" s="6">
        <f t="shared" si="13"/>
        <v>14</v>
      </c>
      <c r="AR28" s="58">
        <v>2</v>
      </c>
      <c r="AS28" s="61" t="s">
        <v>79</v>
      </c>
      <c r="AT28" s="56"/>
      <c r="AU28" s="6" t="str">
        <f t="shared" si="14"/>
        <v/>
      </c>
      <c r="AV28" s="56"/>
      <c r="AW28" s="6" t="str">
        <f t="shared" si="15"/>
        <v/>
      </c>
      <c r="AX28" s="56"/>
      <c r="AY28" s="56"/>
      <c r="AZ28" s="237">
        <f t="shared" si="16"/>
        <v>1</v>
      </c>
      <c r="BA28" s="6">
        <f t="shared" si="17"/>
        <v>14</v>
      </c>
      <c r="BB28" s="238">
        <f t="shared" si="18"/>
        <v>1</v>
      </c>
      <c r="BC28" s="6">
        <f t="shared" si="19"/>
        <v>14</v>
      </c>
      <c r="BD28" s="238">
        <f t="shared" si="20"/>
        <v>2</v>
      </c>
      <c r="BE28" s="9">
        <f t="shared" si="21"/>
        <v>2</v>
      </c>
      <c r="BF28" s="246" t="s">
        <v>274</v>
      </c>
      <c r="BG28" s="246" t="s">
        <v>276</v>
      </c>
    </row>
    <row r="29" spans="1:59" x14ac:dyDescent="0.3">
      <c r="A29" s="235" t="s">
        <v>314</v>
      </c>
      <c r="B29" s="51" t="s">
        <v>31</v>
      </c>
      <c r="C29" s="52" t="s">
        <v>313</v>
      </c>
      <c r="D29" s="103"/>
      <c r="E29" s="6" t="str">
        <f t="shared" si="0"/>
        <v/>
      </c>
      <c r="F29" s="103"/>
      <c r="G29" s="6" t="str">
        <f t="shared" si="1"/>
        <v/>
      </c>
      <c r="H29" s="103"/>
      <c r="I29" s="104"/>
      <c r="J29" s="57"/>
      <c r="K29" s="6" t="str">
        <f t="shared" si="2"/>
        <v/>
      </c>
      <c r="L29" s="56"/>
      <c r="M29" s="6" t="str">
        <f t="shared" si="3"/>
        <v/>
      </c>
      <c r="N29" s="56"/>
      <c r="O29" s="60"/>
      <c r="P29" s="56"/>
      <c r="Q29" s="6" t="str">
        <f t="shared" si="4"/>
        <v/>
      </c>
      <c r="R29" s="56"/>
      <c r="S29" s="6" t="str">
        <f t="shared" si="5"/>
        <v/>
      </c>
      <c r="T29" s="56"/>
      <c r="U29" s="59"/>
      <c r="V29" s="57"/>
      <c r="W29" s="6" t="str">
        <f t="shared" si="6"/>
        <v/>
      </c>
      <c r="X29" s="56"/>
      <c r="Y29" s="6" t="str">
        <f t="shared" si="7"/>
        <v/>
      </c>
      <c r="Z29" s="56"/>
      <c r="AA29" s="60"/>
      <c r="AB29" s="56"/>
      <c r="AC29" s="6" t="str">
        <f t="shared" si="8"/>
        <v/>
      </c>
      <c r="AD29" s="56"/>
      <c r="AE29" s="6" t="str">
        <f t="shared" si="9"/>
        <v/>
      </c>
      <c r="AF29" s="56"/>
      <c r="AG29" s="59"/>
      <c r="AH29" s="57"/>
      <c r="AI29" s="6" t="str">
        <f t="shared" si="10"/>
        <v/>
      </c>
      <c r="AJ29" s="56"/>
      <c r="AK29" s="6" t="str">
        <f t="shared" si="11"/>
        <v/>
      </c>
      <c r="AL29" s="56"/>
      <c r="AM29" s="60"/>
      <c r="AN29" s="57">
        <v>3</v>
      </c>
      <c r="AO29" s="6">
        <f t="shared" si="12"/>
        <v>42</v>
      </c>
      <c r="AP29" s="58">
        <v>1</v>
      </c>
      <c r="AQ29" s="6">
        <f t="shared" si="13"/>
        <v>14</v>
      </c>
      <c r="AR29" s="58">
        <v>4</v>
      </c>
      <c r="AS29" s="61" t="s">
        <v>112</v>
      </c>
      <c r="AT29" s="56"/>
      <c r="AU29" s="6" t="str">
        <f t="shared" si="14"/>
        <v/>
      </c>
      <c r="AV29" s="56"/>
      <c r="AW29" s="6" t="str">
        <f t="shared" si="15"/>
        <v/>
      </c>
      <c r="AX29" s="56"/>
      <c r="AY29" s="56"/>
      <c r="AZ29" s="237">
        <f t="shared" si="16"/>
        <v>3</v>
      </c>
      <c r="BA29" s="6">
        <f t="shared" si="17"/>
        <v>42</v>
      </c>
      <c r="BB29" s="238">
        <f t="shared" si="18"/>
        <v>1</v>
      </c>
      <c r="BC29" s="6">
        <f t="shared" si="19"/>
        <v>14</v>
      </c>
      <c r="BD29" s="238">
        <f t="shared" si="20"/>
        <v>4</v>
      </c>
      <c r="BE29" s="9">
        <f t="shared" si="21"/>
        <v>4</v>
      </c>
      <c r="BF29" s="246" t="s">
        <v>274</v>
      </c>
      <c r="BG29" s="246" t="s">
        <v>276</v>
      </c>
    </row>
    <row r="30" spans="1:59" ht="15.75" customHeight="1" x14ac:dyDescent="0.3">
      <c r="A30" s="235" t="s">
        <v>312</v>
      </c>
      <c r="B30" s="51" t="s">
        <v>31</v>
      </c>
      <c r="C30" s="52" t="s">
        <v>311</v>
      </c>
      <c r="D30" s="103"/>
      <c r="E30" s="6" t="str">
        <f t="shared" si="0"/>
        <v/>
      </c>
      <c r="F30" s="103"/>
      <c r="G30" s="6" t="str">
        <f t="shared" si="1"/>
        <v/>
      </c>
      <c r="H30" s="103"/>
      <c r="I30" s="104"/>
      <c r="J30" s="57"/>
      <c r="K30" s="6" t="str">
        <f t="shared" si="2"/>
        <v/>
      </c>
      <c r="L30" s="56"/>
      <c r="M30" s="6" t="str">
        <f t="shared" si="3"/>
        <v/>
      </c>
      <c r="N30" s="56"/>
      <c r="O30" s="60"/>
      <c r="P30" s="56"/>
      <c r="Q30" s="6" t="str">
        <f t="shared" si="4"/>
        <v/>
      </c>
      <c r="R30" s="56"/>
      <c r="S30" s="6" t="str">
        <f t="shared" si="5"/>
        <v/>
      </c>
      <c r="T30" s="56"/>
      <c r="U30" s="59"/>
      <c r="V30" s="57"/>
      <c r="W30" s="6" t="str">
        <f t="shared" si="6"/>
        <v/>
      </c>
      <c r="X30" s="56"/>
      <c r="Y30" s="6" t="str">
        <f t="shared" si="7"/>
        <v/>
      </c>
      <c r="Z30" s="56"/>
      <c r="AA30" s="60"/>
      <c r="AB30" s="56"/>
      <c r="AC30" s="6" t="str">
        <f t="shared" si="8"/>
        <v/>
      </c>
      <c r="AD30" s="56"/>
      <c r="AE30" s="6" t="str">
        <f t="shared" si="9"/>
        <v/>
      </c>
      <c r="AF30" s="56"/>
      <c r="AG30" s="59"/>
      <c r="AH30" s="57"/>
      <c r="AI30" s="6" t="str">
        <f t="shared" si="10"/>
        <v/>
      </c>
      <c r="AJ30" s="56"/>
      <c r="AK30" s="6" t="str">
        <f t="shared" si="11"/>
        <v/>
      </c>
      <c r="AL30" s="56"/>
      <c r="AM30" s="60"/>
      <c r="AN30" s="57">
        <v>1</v>
      </c>
      <c r="AO30" s="6">
        <f t="shared" si="12"/>
        <v>14</v>
      </c>
      <c r="AP30" s="58">
        <v>1</v>
      </c>
      <c r="AQ30" s="6">
        <f t="shared" si="13"/>
        <v>14</v>
      </c>
      <c r="AR30" s="58">
        <v>2</v>
      </c>
      <c r="AS30" s="61" t="s">
        <v>79</v>
      </c>
      <c r="AT30" s="56"/>
      <c r="AU30" s="6" t="str">
        <f t="shared" si="14"/>
        <v/>
      </c>
      <c r="AV30" s="56"/>
      <c r="AW30" s="6" t="str">
        <f t="shared" si="15"/>
        <v/>
      </c>
      <c r="AX30" s="56"/>
      <c r="AY30" s="56"/>
      <c r="AZ30" s="7">
        <f t="shared" si="16"/>
        <v>1</v>
      </c>
      <c r="BA30" s="6">
        <f t="shared" si="17"/>
        <v>14</v>
      </c>
      <c r="BB30" s="8">
        <f t="shared" si="18"/>
        <v>1</v>
      </c>
      <c r="BC30" s="6">
        <f t="shared" si="19"/>
        <v>14</v>
      </c>
      <c r="BD30" s="8">
        <f t="shared" si="20"/>
        <v>2</v>
      </c>
      <c r="BE30" s="9">
        <f t="shared" si="21"/>
        <v>2</v>
      </c>
      <c r="BF30" s="246" t="s">
        <v>274</v>
      </c>
      <c r="BG30" s="246" t="s">
        <v>282</v>
      </c>
    </row>
    <row r="31" spans="1:59" ht="15.75" customHeight="1" x14ac:dyDescent="0.3">
      <c r="A31" s="235" t="s">
        <v>310</v>
      </c>
      <c r="B31" s="51" t="s">
        <v>31</v>
      </c>
      <c r="C31" s="52" t="s">
        <v>309</v>
      </c>
      <c r="D31" s="103"/>
      <c r="E31" s="6" t="str">
        <f t="shared" si="0"/>
        <v/>
      </c>
      <c r="F31" s="103"/>
      <c r="G31" s="6" t="str">
        <f t="shared" si="1"/>
        <v/>
      </c>
      <c r="H31" s="103"/>
      <c r="I31" s="104"/>
      <c r="J31" s="57"/>
      <c r="K31" s="6" t="str">
        <f t="shared" si="2"/>
        <v/>
      </c>
      <c r="L31" s="56"/>
      <c r="M31" s="6" t="str">
        <f t="shared" si="3"/>
        <v/>
      </c>
      <c r="N31" s="56"/>
      <c r="O31" s="60"/>
      <c r="P31" s="56"/>
      <c r="Q31" s="6" t="str">
        <f t="shared" si="4"/>
        <v/>
      </c>
      <c r="R31" s="56"/>
      <c r="S31" s="6" t="str">
        <f t="shared" si="5"/>
        <v/>
      </c>
      <c r="T31" s="56"/>
      <c r="U31" s="59"/>
      <c r="V31" s="57"/>
      <c r="W31" s="6" t="str">
        <f t="shared" si="6"/>
        <v/>
      </c>
      <c r="X31" s="56"/>
      <c r="Y31" s="6" t="str">
        <f t="shared" si="7"/>
        <v/>
      </c>
      <c r="Z31" s="56"/>
      <c r="AA31" s="60"/>
      <c r="AB31" s="56"/>
      <c r="AC31" s="6" t="str">
        <f t="shared" si="8"/>
        <v/>
      </c>
      <c r="AD31" s="56"/>
      <c r="AE31" s="6" t="str">
        <f t="shared" si="9"/>
        <v/>
      </c>
      <c r="AF31" s="56"/>
      <c r="AG31" s="59"/>
      <c r="AH31" s="57"/>
      <c r="AI31" s="6" t="str">
        <f t="shared" si="10"/>
        <v/>
      </c>
      <c r="AJ31" s="56"/>
      <c r="AK31" s="6" t="str">
        <f t="shared" si="11"/>
        <v/>
      </c>
      <c r="AL31" s="56"/>
      <c r="AM31" s="60"/>
      <c r="AN31" s="57"/>
      <c r="AO31" s="6" t="str">
        <f t="shared" si="12"/>
        <v/>
      </c>
      <c r="AP31" s="58"/>
      <c r="AQ31" s="6" t="str">
        <f t="shared" si="13"/>
        <v/>
      </c>
      <c r="AR31" s="58"/>
      <c r="AS31" s="61"/>
      <c r="AT31" s="57">
        <v>3</v>
      </c>
      <c r="AU31" s="6">
        <f t="shared" si="14"/>
        <v>42</v>
      </c>
      <c r="AV31" s="56">
        <v>1</v>
      </c>
      <c r="AW31" s="6">
        <f t="shared" si="15"/>
        <v>14</v>
      </c>
      <c r="AX31" s="56">
        <v>4</v>
      </c>
      <c r="AY31" s="60" t="s">
        <v>97</v>
      </c>
      <c r="AZ31" s="7">
        <f t="shared" si="16"/>
        <v>3</v>
      </c>
      <c r="BA31" s="6">
        <f t="shared" si="17"/>
        <v>42</v>
      </c>
      <c r="BB31" s="8">
        <f t="shared" si="18"/>
        <v>1</v>
      </c>
      <c r="BC31" s="6">
        <f t="shared" si="19"/>
        <v>14</v>
      </c>
      <c r="BD31" s="8">
        <f t="shared" si="20"/>
        <v>4</v>
      </c>
      <c r="BE31" s="9">
        <f t="shared" si="21"/>
        <v>4</v>
      </c>
      <c r="BF31" s="246" t="s">
        <v>274</v>
      </c>
      <c r="BG31" s="246" t="s">
        <v>527</v>
      </c>
    </row>
    <row r="32" spans="1:59" ht="15.75" customHeight="1" x14ac:dyDescent="0.3">
      <c r="A32" s="342" t="s">
        <v>532</v>
      </c>
      <c r="B32" s="51" t="s">
        <v>31</v>
      </c>
      <c r="C32" s="306" t="s">
        <v>308</v>
      </c>
      <c r="D32" s="103"/>
      <c r="E32" s="6" t="str">
        <f t="shared" si="0"/>
        <v/>
      </c>
      <c r="F32" s="103"/>
      <c r="G32" s="6" t="str">
        <f t="shared" si="1"/>
        <v/>
      </c>
      <c r="H32" s="103"/>
      <c r="I32" s="104"/>
      <c r="J32" s="57"/>
      <c r="K32" s="6" t="str">
        <f t="shared" si="2"/>
        <v/>
      </c>
      <c r="L32" s="56"/>
      <c r="M32" s="6" t="str">
        <f t="shared" si="3"/>
        <v/>
      </c>
      <c r="N32" s="56"/>
      <c r="O32" s="60"/>
      <c r="P32" s="56"/>
      <c r="Q32" s="6" t="str">
        <f t="shared" si="4"/>
        <v/>
      </c>
      <c r="R32" s="56"/>
      <c r="S32" s="6" t="str">
        <f t="shared" si="5"/>
        <v/>
      </c>
      <c r="T32" s="56"/>
      <c r="U32" s="59"/>
      <c r="V32" s="57"/>
      <c r="W32" s="6" t="str">
        <f t="shared" si="6"/>
        <v/>
      </c>
      <c r="X32" s="56"/>
      <c r="Y32" s="6" t="str">
        <f t="shared" si="7"/>
        <v/>
      </c>
      <c r="Z32" s="56"/>
      <c r="AA32" s="60"/>
      <c r="AB32" s="56"/>
      <c r="AC32" s="6" t="str">
        <f t="shared" si="8"/>
        <v/>
      </c>
      <c r="AD32" s="56"/>
      <c r="AE32" s="6" t="str">
        <f t="shared" si="9"/>
        <v/>
      </c>
      <c r="AF32" s="56"/>
      <c r="AG32" s="59"/>
      <c r="AH32" s="57"/>
      <c r="AI32" s="6" t="str">
        <f t="shared" si="10"/>
        <v/>
      </c>
      <c r="AJ32" s="56"/>
      <c r="AK32" s="6" t="str">
        <f t="shared" si="11"/>
        <v/>
      </c>
      <c r="AL32" s="56"/>
      <c r="AM32" s="60"/>
      <c r="AN32" s="57"/>
      <c r="AO32" s="6" t="str">
        <f t="shared" si="12"/>
        <v/>
      </c>
      <c r="AP32" s="58"/>
      <c r="AQ32" s="6" t="str">
        <f t="shared" si="13"/>
        <v/>
      </c>
      <c r="AR32" s="58"/>
      <c r="AS32" s="61"/>
      <c r="AT32" s="335">
        <v>3</v>
      </c>
      <c r="AU32" s="326">
        <f t="shared" si="14"/>
        <v>42</v>
      </c>
      <c r="AV32" s="302">
        <v>2</v>
      </c>
      <c r="AW32" s="326">
        <f t="shared" si="15"/>
        <v>28</v>
      </c>
      <c r="AX32" s="302">
        <v>6</v>
      </c>
      <c r="AY32" s="327" t="s">
        <v>112</v>
      </c>
      <c r="AZ32" s="7">
        <f t="shared" si="16"/>
        <v>3</v>
      </c>
      <c r="BA32" s="6">
        <f t="shared" si="17"/>
        <v>42</v>
      </c>
      <c r="BB32" s="8">
        <f t="shared" si="18"/>
        <v>2</v>
      </c>
      <c r="BC32" s="6">
        <f t="shared" si="19"/>
        <v>28</v>
      </c>
      <c r="BD32" s="8">
        <f t="shared" si="20"/>
        <v>6</v>
      </c>
      <c r="BE32" s="9">
        <f t="shared" si="21"/>
        <v>5</v>
      </c>
      <c r="BF32" s="246" t="s">
        <v>274</v>
      </c>
      <c r="BG32" s="246" t="s">
        <v>276</v>
      </c>
    </row>
    <row r="33" spans="1:59" ht="15.75" customHeight="1" x14ac:dyDescent="0.3">
      <c r="A33" s="235" t="s">
        <v>307</v>
      </c>
      <c r="B33" s="51" t="s">
        <v>31</v>
      </c>
      <c r="C33" s="52" t="s">
        <v>306</v>
      </c>
      <c r="D33" s="103"/>
      <c r="E33" s="6" t="str">
        <f t="shared" si="0"/>
        <v/>
      </c>
      <c r="F33" s="103"/>
      <c r="G33" s="6" t="str">
        <f t="shared" si="1"/>
        <v/>
      </c>
      <c r="H33" s="103"/>
      <c r="I33" s="104"/>
      <c r="J33" s="57"/>
      <c r="K33" s="6" t="str">
        <f t="shared" si="2"/>
        <v/>
      </c>
      <c r="L33" s="56"/>
      <c r="M33" s="6" t="str">
        <f t="shared" si="3"/>
        <v/>
      </c>
      <c r="N33" s="56"/>
      <c r="O33" s="60"/>
      <c r="P33" s="56"/>
      <c r="Q33" s="6" t="str">
        <f t="shared" si="4"/>
        <v/>
      </c>
      <c r="R33" s="56"/>
      <c r="S33" s="6" t="str">
        <f t="shared" si="5"/>
        <v/>
      </c>
      <c r="T33" s="56"/>
      <c r="U33" s="59"/>
      <c r="V33" s="57"/>
      <c r="W33" s="6" t="str">
        <f t="shared" si="6"/>
        <v/>
      </c>
      <c r="X33" s="56"/>
      <c r="Y33" s="6" t="str">
        <f t="shared" si="7"/>
        <v/>
      </c>
      <c r="Z33" s="56"/>
      <c r="AA33" s="60"/>
      <c r="AB33" s="56"/>
      <c r="AC33" s="6" t="str">
        <f t="shared" si="8"/>
        <v/>
      </c>
      <c r="AD33" s="56"/>
      <c r="AE33" s="6" t="str">
        <f t="shared" si="9"/>
        <v/>
      </c>
      <c r="AF33" s="56"/>
      <c r="AG33" s="59"/>
      <c r="AH33" s="57"/>
      <c r="AI33" s="6" t="str">
        <f t="shared" si="10"/>
        <v/>
      </c>
      <c r="AJ33" s="56"/>
      <c r="AK33" s="6" t="str">
        <f t="shared" si="11"/>
        <v/>
      </c>
      <c r="AL33" s="56"/>
      <c r="AM33" s="60"/>
      <c r="AN33" s="57"/>
      <c r="AO33" s="6" t="str">
        <f t="shared" si="12"/>
        <v/>
      </c>
      <c r="AP33" s="58"/>
      <c r="AQ33" s="6" t="str">
        <f t="shared" si="13"/>
        <v/>
      </c>
      <c r="AR33" s="58"/>
      <c r="AS33" s="61"/>
      <c r="AT33" s="57">
        <v>2</v>
      </c>
      <c r="AU33" s="6">
        <f t="shared" si="14"/>
        <v>28</v>
      </c>
      <c r="AV33" s="56">
        <v>1</v>
      </c>
      <c r="AW33" s="6">
        <f t="shared" si="15"/>
        <v>14</v>
      </c>
      <c r="AX33" s="56">
        <v>4</v>
      </c>
      <c r="AY33" s="60" t="s">
        <v>79</v>
      </c>
      <c r="AZ33" s="7">
        <f t="shared" si="16"/>
        <v>2</v>
      </c>
      <c r="BA33" s="6">
        <f t="shared" si="17"/>
        <v>28</v>
      </c>
      <c r="BB33" s="8">
        <f t="shared" si="18"/>
        <v>1</v>
      </c>
      <c r="BC33" s="6">
        <f t="shared" si="19"/>
        <v>14</v>
      </c>
      <c r="BD33" s="8">
        <f t="shared" si="20"/>
        <v>4</v>
      </c>
      <c r="BE33" s="9">
        <f t="shared" si="21"/>
        <v>3</v>
      </c>
      <c r="BF33" s="246" t="s">
        <v>274</v>
      </c>
      <c r="BG33" s="246" t="s">
        <v>276</v>
      </c>
    </row>
    <row r="34" spans="1:59" ht="15.75" customHeight="1" x14ac:dyDescent="0.3">
      <c r="A34" s="189" t="s">
        <v>246</v>
      </c>
      <c r="B34" s="51" t="s">
        <v>31</v>
      </c>
      <c r="C34" s="52" t="s">
        <v>247</v>
      </c>
      <c r="D34" s="103"/>
      <c r="E34" s="6" t="str">
        <f t="shared" si="0"/>
        <v/>
      </c>
      <c r="F34" s="103"/>
      <c r="G34" s="6" t="str">
        <f t="shared" si="1"/>
        <v/>
      </c>
      <c r="H34" s="103"/>
      <c r="I34" s="104"/>
      <c r="J34" s="57"/>
      <c r="K34" s="6" t="str">
        <f t="shared" si="2"/>
        <v/>
      </c>
      <c r="L34" s="56"/>
      <c r="M34" s="6" t="str">
        <f t="shared" si="3"/>
        <v/>
      </c>
      <c r="N34" s="56"/>
      <c r="O34" s="60"/>
      <c r="P34" s="56"/>
      <c r="Q34" s="6" t="str">
        <f t="shared" si="4"/>
        <v/>
      </c>
      <c r="R34" s="56"/>
      <c r="S34" s="6" t="str">
        <f t="shared" si="5"/>
        <v/>
      </c>
      <c r="T34" s="56"/>
      <c r="U34" s="59"/>
      <c r="V34" s="57"/>
      <c r="W34" s="6" t="str">
        <f t="shared" si="6"/>
        <v/>
      </c>
      <c r="X34" s="56"/>
      <c r="Y34" s="6" t="str">
        <f t="shared" si="7"/>
        <v/>
      </c>
      <c r="Z34" s="56"/>
      <c r="AA34" s="60"/>
      <c r="AB34" s="56"/>
      <c r="AC34" s="6" t="str">
        <f t="shared" si="8"/>
        <v/>
      </c>
      <c r="AD34" s="56"/>
      <c r="AE34" s="6" t="str">
        <f t="shared" si="9"/>
        <v/>
      </c>
      <c r="AF34" s="56"/>
      <c r="AG34" s="59"/>
      <c r="AH34" s="57"/>
      <c r="AI34" s="6" t="str">
        <f t="shared" si="10"/>
        <v/>
      </c>
      <c r="AJ34" s="56"/>
      <c r="AK34" s="6" t="str">
        <f t="shared" si="11"/>
        <v/>
      </c>
      <c r="AL34" s="56"/>
      <c r="AM34" s="60"/>
      <c r="AN34" s="57"/>
      <c r="AO34" s="6" t="str">
        <f t="shared" si="12"/>
        <v/>
      </c>
      <c r="AP34" s="58"/>
      <c r="AQ34" s="6" t="str">
        <f t="shared" si="13"/>
        <v/>
      </c>
      <c r="AR34" s="58"/>
      <c r="AS34" s="61"/>
      <c r="AT34" s="57">
        <v>1</v>
      </c>
      <c r="AU34" s="6">
        <f t="shared" si="14"/>
        <v>14</v>
      </c>
      <c r="AV34" s="56">
        <v>1</v>
      </c>
      <c r="AW34" s="6">
        <f t="shared" si="15"/>
        <v>14</v>
      </c>
      <c r="AX34" s="56">
        <v>2</v>
      </c>
      <c r="AY34" s="60" t="s">
        <v>15</v>
      </c>
      <c r="AZ34" s="7">
        <f t="shared" si="16"/>
        <v>1</v>
      </c>
      <c r="BA34" s="6">
        <f t="shared" si="17"/>
        <v>14</v>
      </c>
      <c r="BB34" s="8">
        <f t="shared" si="18"/>
        <v>1</v>
      </c>
      <c r="BC34" s="6">
        <f t="shared" si="19"/>
        <v>14</v>
      </c>
      <c r="BD34" s="8">
        <f t="shared" si="20"/>
        <v>2</v>
      </c>
      <c r="BE34" s="9">
        <f t="shared" si="21"/>
        <v>2</v>
      </c>
      <c r="BF34" s="246" t="s">
        <v>274</v>
      </c>
      <c r="BG34" s="246" t="s">
        <v>292</v>
      </c>
    </row>
    <row r="35" spans="1:59" ht="15.75" customHeight="1" x14ac:dyDescent="0.3">
      <c r="A35" s="189"/>
      <c r="B35" s="51" t="s">
        <v>31</v>
      </c>
      <c r="C35" s="52"/>
      <c r="D35" s="103"/>
      <c r="E35" s="6" t="str">
        <f t="shared" si="0"/>
        <v/>
      </c>
      <c r="F35" s="103"/>
      <c r="G35" s="6" t="str">
        <f t="shared" si="1"/>
        <v/>
      </c>
      <c r="H35" s="103"/>
      <c r="I35" s="104"/>
      <c r="J35" s="57"/>
      <c r="K35" s="6" t="str">
        <f t="shared" si="2"/>
        <v/>
      </c>
      <c r="L35" s="56"/>
      <c r="M35" s="6" t="str">
        <f t="shared" si="3"/>
        <v/>
      </c>
      <c r="N35" s="56"/>
      <c r="O35" s="60"/>
      <c r="P35" s="56"/>
      <c r="Q35" s="6" t="str">
        <f t="shared" si="4"/>
        <v/>
      </c>
      <c r="R35" s="56"/>
      <c r="S35" s="6" t="str">
        <f t="shared" si="5"/>
        <v/>
      </c>
      <c r="T35" s="56"/>
      <c r="U35" s="59"/>
      <c r="V35" s="57"/>
      <c r="W35" s="6" t="str">
        <f t="shared" si="6"/>
        <v/>
      </c>
      <c r="X35" s="56"/>
      <c r="Y35" s="6" t="str">
        <f t="shared" si="7"/>
        <v/>
      </c>
      <c r="Z35" s="56"/>
      <c r="AA35" s="60"/>
      <c r="AB35" s="56"/>
      <c r="AC35" s="6" t="str">
        <f t="shared" si="8"/>
        <v/>
      </c>
      <c r="AD35" s="56"/>
      <c r="AE35" s="6" t="str">
        <f t="shared" si="9"/>
        <v/>
      </c>
      <c r="AF35" s="56"/>
      <c r="AG35" s="59"/>
      <c r="AH35" s="57"/>
      <c r="AI35" s="6" t="str">
        <f t="shared" si="10"/>
        <v/>
      </c>
      <c r="AJ35" s="56"/>
      <c r="AK35" s="6" t="str">
        <f t="shared" si="11"/>
        <v/>
      </c>
      <c r="AL35" s="56"/>
      <c r="AM35" s="60"/>
      <c r="AN35" s="57"/>
      <c r="AO35" s="6" t="str">
        <f t="shared" si="12"/>
        <v/>
      </c>
      <c r="AP35" s="58"/>
      <c r="AQ35" s="6" t="str">
        <f t="shared" si="13"/>
        <v/>
      </c>
      <c r="AR35" s="58"/>
      <c r="AS35" s="61"/>
      <c r="AT35" s="56"/>
      <c r="AU35" s="6" t="str">
        <f t="shared" si="14"/>
        <v/>
      </c>
      <c r="AV35" s="56"/>
      <c r="AW35" s="6" t="str">
        <f t="shared" si="15"/>
        <v/>
      </c>
      <c r="AX35" s="56"/>
      <c r="AY35" s="56"/>
      <c r="AZ35" s="7" t="str">
        <f t="shared" si="16"/>
        <v/>
      </c>
      <c r="BA35" s="6" t="str">
        <f t="shared" si="17"/>
        <v/>
      </c>
      <c r="BB35" s="8" t="str">
        <f t="shared" si="18"/>
        <v/>
      </c>
      <c r="BC35" s="6" t="str">
        <f t="shared" si="19"/>
        <v/>
      </c>
      <c r="BD35" s="8" t="str">
        <f t="shared" si="20"/>
        <v/>
      </c>
      <c r="BE35" s="9" t="str">
        <f t="shared" si="21"/>
        <v/>
      </c>
      <c r="BF35" s="246"/>
      <c r="BG35" s="246"/>
    </row>
    <row r="36" spans="1:59" s="122" customFormat="1" ht="15.75" customHeight="1" thickBot="1" x14ac:dyDescent="0.35">
      <c r="A36" s="188"/>
      <c r="B36" s="11"/>
      <c r="C36" s="175" t="s">
        <v>51</v>
      </c>
      <c r="D36" s="133">
        <f>SUM(D15:D35)</f>
        <v>0</v>
      </c>
      <c r="E36" s="133">
        <f>SUM(E15:E35)</f>
        <v>0</v>
      </c>
      <c r="F36" s="133">
        <f>SUM(F15:F35)</f>
        <v>0</v>
      </c>
      <c r="G36" s="133">
        <f>SUM(G15:G35)</f>
        <v>0</v>
      </c>
      <c r="H36" s="133">
        <f>SUM(H15:H35)</f>
        <v>0</v>
      </c>
      <c r="I36" s="196" t="s">
        <v>17</v>
      </c>
      <c r="J36" s="133">
        <f>SUM(J15:J35)</f>
        <v>0</v>
      </c>
      <c r="K36" s="133">
        <f>SUM(K15:K35)</f>
        <v>0</v>
      </c>
      <c r="L36" s="133">
        <f>SUM(L15:L35)</f>
        <v>0</v>
      </c>
      <c r="M36" s="133">
        <f>SUM(M15:M35)</f>
        <v>0</v>
      </c>
      <c r="N36" s="133">
        <f>SUM(N15:N35)</f>
        <v>0</v>
      </c>
      <c r="O36" s="196" t="s">
        <v>17</v>
      </c>
      <c r="P36" s="133">
        <f>SUM(P15:P35)</f>
        <v>0</v>
      </c>
      <c r="Q36" s="133">
        <f>SUM(Q15:Q35)</f>
        <v>0</v>
      </c>
      <c r="R36" s="133">
        <f>SUM(R15:R35)</f>
        <v>0</v>
      </c>
      <c r="S36" s="133">
        <f>SUM(S15:S35)</f>
        <v>0</v>
      </c>
      <c r="T36" s="133">
        <f>SUM(T15:T35)</f>
        <v>0</v>
      </c>
      <c r="U36" s="196" t="s">
        <v>17</v>
      </c>
      <c r="V36" s="133">
        <f>SUM(V15:V35)</f>
        <v>0</v>
      </c>
      <c r="W36" s="133">
        <f>SUM(W15:W35)</f>
        <v>0</v>
      </c>
      <c r="X36" s="133">
        <f>SUM(X15:X35)</f>
        <v>0</v>
      </c>
      <c r="Y36" s="133">
        <f>SUM(Y15:Y35)</f>
        <v>0</v>
      </c>
      <c r="Z36" s="133">
        <f>SUM(Z15:Z35)</f>
        <v>0</v>
      </c>
      <c r="AA36" s="196" t="s">
        <v>17</v>
      </c>
      <c r="AB36" s="133">
        <f>SUM(AB15:AB35)</f>
        <v>14</v>
      </c>
      <c r="AC36" s="133">
        <f>SUM(AC15:AC35)</f>
        <v>196</v>
      </c>
      <c r="AD36" s="133">
        <f>SUM(AD15:AD35)</f>
        <v>6</v>
      </c>
      <c r="AE36" s="133">
        <f>SUM(AE15:AE35)</f>
        <v>84</v>
      </c>
      <c r="AF36" s="133">
        <f>SUM(AF15:AF35)</f>
        <v>18</v>
      </c>
      <c r="AG36" s="196" t="s">
        <v>17</v>
      </c>
      <c r="AH36" s="133">
        <f>SUM(AH15:AH35)</f>
        <v>11</v>
      </c>
      <c r="AI36" s="133">
        <f>SUM(AI15:AI35)</f>
        <v>154</v>
      </c>
      <c r="AJ36" s="133">
        <f>SUM(AJ15:AJ35)</f>
        <v>5</v>
      </c>
      <c r="AK36" s="133">
        <f>SUM(AK15:AK35)</f>
        <v>70</v>
      </c>
      <c r="AL36" s="133">
        <f>SUM(AL15:AL35)</f>
        <v>16</v>
      </c>
      <c r="AM36" s="196" t="s">
        <v>17</v>
      </c>
      <c r="AN36" s="133">
        <f>SUM(AN15:AN35)</f>
        <v>11</v>
      </c>
      <c r="AO36" s="133">
        <f>SUM(AO15:AO35)</f>
        <v>154</v>
      </c>
      <c r="AP36" s="133">
        <f>SUM(AP15:AP35)</f>
        <v>5</v>
      </c>
      <c r="AQ36" s="133">
        <f>SUM(AQ15:AQ35)</f>
        <v>70</v>
      </c>
      <c r="AR36" s="133">
        <f>SUM(AR15:AR35)</f>
        <v>16</v>
      </c>
      <c r="AS36" s="196" t="s">
        <v>17</v>
      </c>
      <c r="AT36" s="133">
        <f>SUM(AT15:AT35)</f>
        <v>9</v>
      </c>
      <c r="AU36" s="133">
        <f>SUM(AU15:AU35)</f>
        <v>126</v>
      </c>
      <c r="AV36" s="133">
        <f>SUM(AV15:AV35)</f>
        <v>5</v>
      </c>
      <c r="AW36" s="133">
        <f>SUM(AW15:AW35)</f>
        <v>70</v>
      </c>
      <c r="AX36" s="133">
        <f>SUM(AX15:AX35)</f>
        <v>16</v>
      </c>
      <c r="AY36" s="196" t="s">
        <v>17</v>
      </c>
      <c r="AZ36" s="133">
        <f t="shared" ref="AZ36:BE36" si="22">SUM(AZ15:AZ35)</f>
        <v>45</v>
      </c>
      <c r="BA36" s="133">
        <f t="shared" si="22"/>
        <v>630</v>
      </c>
      <c r="BB36" s="133">
        <f t="shared" si="22"/>
        <v>21</v>
      </c>
      <c r="BC36" s="133">
        <f t="shared" si="22"/>
        <v>294</v>
      </c>
      <c r="BD36" s="133">
        <f t="shared" si="22"/>
        <v>66</v>
      </c>
      <c r="BE36" s="133">
        <f t="shared" si="22"/>
        <v>66</v>
      </c>
    </row>
    <row r="37" spans="1:59" s="122" customFormat="1" ht="15.75" customHeight="1" thickBot="1" x14ac:dyDescent="0.35">
      <c r="A37" s="173"/>
      <c r="B37" s="174"/>
      <c r="C37" s="120" t="s">
        <v>41</v>
      </c>
      <c r="D37" s="121">
        <f>D13+D36</f>
        <v>0</v>
      </c>
      <c r="E37" s="121">
        <f>E13+E36</f>
        <v>0</v>
      </c>
      <c r="F37" s="121">
        <f>F13+F36</f>
        <v>30</v>
      </c>
      <c r="G37" s="121">
        <f>G13+G36</f>
        <v>600</v>
      </c>
      <c r="H37" s="121">
        <f>H13+H36</f>
        <v>27</v>
      </c>
      <c r="I37" s="197" t="s">
        <v>17</v>
      </c>
      <c r="J37" s="121">
        <f>J13+J36</f>
        <v>14</v>
      </c>
      <c r="K37" s="121">
        <f>K13+K36</f>
        <v>196</v>
      </c>
      <c r="L37" s="121">
        <f>L13+L36</f>
        <v>19</v>
      </c>
      <c r="M37" s="121">
        <f>M13+M36</f>
        <v>266</v>
      </c>
      <c r="N37" s="121">
        <f>N13+N36</f>
        <v>32</v>
      </c>
      <c r="O37" s="197" t="s">
        <v>17</v>
      </c>
      <c r="P37" s="121">
        <f>P13+P36</f>
        <v>13</v>
      </c>
      <c r="Q37" s="121">
        <f>Q13+Q36</f>
        <v>182</v>
      </c>
      <c r="R37" s="121">
        <f>R13+R36</f>
        <v>20</v>
      </c>
      <c r="S37" s="121">
        <f>S13+S36</f>
        <v>290</v>
      </c>
      <c r="T37" s="121">
        <f>T13+T36</f>
        <v>30</v>
      </c>
      <c r="U37" s="197" t="s">
        <v>17</v>
      </c>
      <c r="V37" s="121">
        <f>V13+V36</f>
        <v>10</v>
      </c>
      <c r="W37" s="121">
        <f>W13+W36</f>
        <v>140</v>
      </c>
      <c r="X37" s="121">
        <f>X13+X36</f>
        <v>21</v>
      </c>
      <c r="Y37" s="121">
        <f>Y13+Y36</f>
        <v>294</v>
      </c>
      <c r="Z37" s="121">
        <f>Z13+Z36</f>
        <v>31</v>
      </c>
      <c r="AA37" s="197" t="s">
        <v>17</v>
      </c>
      <c r="AB37" s="121">
        <f>AB13+AB36</f>
        <v>19</v>
      </c>
      <c r="AC37" s="121">
        <f>AC13+AC36</f>
        <v>266</v>
      </c>
      <c r="AD37" s="121">
        <f>AD13+AD36</f>
        <v>15</v>
      </c>
      <c r="AE37" s="121">
        <f>AE13+AE36</f>
        <v>210</v>
      </c>
      <c r="AF37" s="121">
        <f>AF13+AF36</f>
        <v>30</v>
      </c>
      <c r="AG37" s="197" t="s">
        <v>17</v>
      </c>
      <c r="AH37" s="121">
        <f>AH13+AH36</f>
        <v>15</v>
      </c>
      <c r="AI37" s="121">
        <f>AI13+AI36</f>
        <v>210</v>
      </c>
      <c r="AJ37" s="121">
        <f>AJ13+AJ36</f>
        <v>18</v>
      </c>
      <c r="AK37" s="121">
        <f>AK13+AK36</f>
        <v>258</v>
      </c>
      <c r="AL37" s="121">
        <f>AL13+AL36</f>
        <v>32</v>
      </c>
      <c r="AM37" s="197" t="s">
        <v>17</v>
      </c>
      <c r="AN37" s="121">
        <f>AN13+AN36</f>
        <v>14</v>
      </c>
      <c r="AO37" s="121">
        <f>AO13+AO36</f>
        <v>196</v>
      </c>
      <c r="AP37" s="121">
        <f>AP13+AP36</f>
        <v>17</v>
      </c>
      <c r="AQ37" s="121">
        <f>AQ13+AQ36</f>
        <v>244</v>
      </c>
      <c r="AR37" s="121">
        <f>AR13+AR36</f>
        <v>30</v>
      </c>
      <c r="AS37" s="197" t="s">
        <v>17</v>
      </c>
      <c r="AT37" s="121">
        <f>AT13+AT36</f>
        <v>10</v>
      </c>
      <c r="AU37" s="121">
        <f>AU13+AU36</f>
        <v>140</v>
      </c>
      <c r="AV37" s="121">
        <f>AV13+AV36</f>
        <v>26</v>
      </c>
      <c r="AW37" s="121">
        <f>AW13+AW36</f>
        <v>380</v>
      </c>
      <c r="AX37" s="121">
        <f>AX13+AX36</f>
        <v>30</v>
      </c>
      <c r="AY37" s="197" t="s">
        <v>17</v>
      </c>
      <c r="AZ37" s="134">
        <f t="shared" ref="AZ37:BE37" si="23">AZ13+AZ36</f>
        <v>95</v>
      </c>
      <c r="BA37" s="134">
        <f t="shared" si="23"/>
        <v>1330</v>
      </c>
      <c r="BB37" s="134">
        <f t="shared" si="23"/>
        <v>166</v>
      </c>
      <c r="BC37" s="134">
        <f t="shared" si="23"/>
        <v>2352</v>
      </c>
      <c r="BD37" s="134">
        <f t="shared" si="23"/>
        <v>240</v>
      </c>
      <c r="BE37" s="134">
        <f t="shared" si="23"/>
        <v>249</v>
      </c>
    </row>
    <row r="38" spans="1:59" ht="18.75" customHeight="1" x14ac:dyDescent="0.3">
      <c r="A38" s="135"/>
      <c r="B38" s="136"/>
      <c r="C38" s="137" t="s">
        <v>16</v>
      </c>
      <c r="D38" s="448"/>
      <c r="E38" s="449"/>
      <c r="F38" s="449"/>
      <c r="G38" s="449"/>
      <c r="H38" s="449"/>
      <c r="I38" s="449"/>
      <c r="J38" s="449"/>
      <c r="K38" s="449"/>
      <c r="L38" s="449"/>
      <c r="M38" s="449"/>
      <c r="N38" s="449"/>
      <c r="O38" s="449"/>
      <c r="P38" s="449"/>
      <c r="Q38" s="449"/>
      <c r="R38" s="449"/>
      <c r="S38" s="449"/>
      <c r="T38" s="449"/>
      <c r="U38" s="449"/>
      <c r="V38" s="449"/>
      <c r="W38" s="449"/>
      <c r="X38" s="449"/>
      <c r="Y38" s="449"/>
      <c r="Z38" s="449"/>
      <c r="AA38" s="449"/>
      <c r="AB38" s="448"/>
      <c r="AC38" s="449"/>
      <c r="AD38" s="449"/>
      <c r="AE38" s="449"/>
      <c r="AF38" s="449"/>
      <c r="AG38" s="449"/>
      <c r="AH38" s="449"/>
      <c r="AI38" s="449"/>
      <c r="AJ38" s="449"/>
      <c r="AK38" s="449"/>
      <c r="AL38" s="449"/>
      <c r="AM38" s="449"/>
      <c r="AN38" s="449"/>
      <c r="AO38" s="449"/>
      <c r="AP38" s="449"/>
      <c r="AQ38" s="449"/>
      <c r="AR38" s="449"/>
      <c r="AS38" s="449"/>
      <c r="AT38" s="449"/>
      <c r="AU38" s="449"/>
      <c r="AV38" s="449"/>
      <c r="AW38" s="449"/>
      <c r="AX38" s="449"/>
      <c r="AY38" s="449"/>
      <c r="AZ38" s="450"/>
      <c r="BA38" s="451"/>
      <c r="BB38" s="451"/>
      <c r="BC38" s="451"/>
      <c r="BD38" s="451"/>
      <c r="BE38" s="451"/>
      <c r="BF38" s="190"/>
      <c r="BG38" s="190"/>
    </row>
    <row r="39" spans="1:59" s="96" customFormat="1" ht="15.75" customHeight="1" x14ac:dyDescent="0.3">
      <c r="A39" s="270" t="s">
        <v>305</v>
      </c>
      <c r="B39" s="53" t="s">
        <v>15</v>
      </c>
      <c r="C39" s="271" t="s">
        <v>304</v>
      </c>
      <c r="D39" s="103"/>
      <c r="E39" s="6" t="str">
        <f>IF(D39*14=0,"",D39*14)</f>
        <v/>
      </c>
      <c r="F39" s="103"/>
      <c r="G39" s="6" t="str">
        <f>IF(F39*14=0,"",F39*14)</f>
        <v/>
      </c>
      <c r="H39" s="103"/>
      <c r="I39" s="104"/>
      <c r="J39" s="57"/>
      <c r="K39" s="6" t="str">
        <f>IF(J39*14=0,"",J39*14)</f>
        <v/>
      </c>
      <c r="L39" s="56"/>
      <c r="M39" s="6" t="str">
        <f>IF(L39*14=0,"",L39*14)</f>
        <v/>
      </c>
      <c r="N39" s="56"/>
      <c r="O39" s="60"/>
      <c r="P39" s="56"/>
      <c r="Q39" s="6" t="str">
        <f>IF(P39*14=0,"",P39*14)</f>
        <v/>
      </c>
      <c r="R39" s="56"/>
      <c r="S39" s="6" t="str">
        <f>IF(R39*14=0,"",R39*14)</f>
        <v/>
      </c>
      <c r="T39" s="56"/>
      <c r="U39" s="59"/>
      <c r="V39" s="57"/>
      <c r="W39" s="6" t="str">
        <f>IF(V39*14=0,"",V39*14)</f>
        <v/>
      </c>
      <c r="X39" s="56"/>
      <c r="Y39" s="6" t="str">
        <f>IF(X39*14=0,"",X39*14)</f>
        <v/>
      </c>
      <c r="Z39" s="56"/>
      <c r="AA39" s="60"/>
      <c r="AB39" s="56"/>
      <c r="AC39" s="6" t="str">
        <f>IF(AB39*14=0,"",AB39*14)</f>
        <v/>
      </c>
      <c r="AD39" s="56"/>
      <c r="AE39" s="6" t="str">
        <f>IF(AD39*14=0,"",AD39*14)</f>
        <v/>
      </c>
      <c r="AF39" s="56"/>
      <c r="AG39" s="59"/>
      <c r="AH39" s="57"/>
      <c r="AI39" s="6" t="str">
        <f>IF(AH39*14=0,"",AH39*14)</f>
        <v/>
      </c>
      <c r="AJ39" s="56"/>
      <c r="AK39" s="6" t="str">
        <f>IF(AJ39*14=0,"",AJ39*14)</f>
        <v/>
      </c>
      <c r="AL39" s="56"/>
      <c r="AM39" s="60"/>
      <c r="AN39" s="57"/>
      <c r="AO39" s="6" t="str">
        <f>IF(AN39*14=0,"",AN39*14)</f>
        <v/>
      </c>
      <c r="AP39" s="58"/>
      <c r="AQ39" s="6" t="str">
        <f>IF(AP39*14=0,"",AP39*14)</f>
        <v/>
      </c>
      <c r="AR39" s="58"/>
      <c r="AS39" s="61"/>
      <c r="AT39" s="56"/>
      <c r="AU39" s="6" t="str">
        <f>IF(AT39*14=0,"",AT39*14)</f>
        <v/>
      </c>
      <c r="AV39" s="56"/>
      <c r="AW39" s="6" t="str">
        <f>IF(AV39*14=0,"",AV39*14)</f>
        <v/>
      </c>
      <c r="AX39" s="56"/>
      <c r="AY39" s="56"/>
      <c r="AZ39" s="7" t="str">
        <f>IF(D39+J39+P39+V39+AB39+AH39+AN39+AT39=0,"",D39+J39+P39+V39+AB39+AH39+AN39+AT39)</f>
        <v/>
      </c>
      <c r="BA39" s="16" t="str">
        <f>IF((P39+V39+AB39+AH39+AN39+AT39)*14=0,"",(P39+V39+AB39+AH39+AN39+AT39)*14)</f>
        <v/>
      </c>
      <c r="BB39" s="8" t="str">
        <f>IF(F39+L39+R39+X39+AD39+AJ39+AP39+AV39=0,"",F39+L39+R39+X39+AD39+AJ39+AP39+AV39)</f>
        <v/>
      </c>
      <c r="BC39" s="6" t="str">
        <f>IF((L39+F39+R39+X39+AD39+AJ39+AP39+AV39)*14=0,"",(L39+F39+R39+X39+AD39+AJ39+AP39+AV39)*14)</f>
        <v/>
      </c>
      <c r="BD39" s="62" t="s">
        <v>17</v>
      </c>
      <c r="BE39" s="184" t="str">
        <f>IF(D39+F39+L39+J39+P39+R39+V39+X39+AB39+AD39+AH39+AJ39+AN39+AP39+AT39+AV39=0,"",D39+F39+L39+J39+P39+R39+V39+X39+AB39+AD39+AH39+AJ39+AN39+AP39+AT39+AV39)</f>
        <v/>
      </c>
      <c r="BF39" s="246" t="s">
        <v>274</v>
      </c>
      <c r="BG39" s="246" t="s">
        <v>276</v>
      </c>
    </row>
    <row r="40" spans="1:59" s="96" customFormat="1" ht="15.75" customHeight="1" x14ac:dyDescent="0.3">
      <c r="A40" s="270" t="s">
        <v>303</v>
      </c>
      <c r="B40" s="53" t="s">
        <v>15</v>
      </c>
      <c r="C40" s="259" t="s">
        <v>302</v>
      </c>
      <c r="D40" s="103"/>
      <c r="E40" s="6" t="str">
        <f>IF(D40*14=0,"",D40*14)</f>
        <v/>
      </c>
      <c r="F40" s="103"/>
      <c r="G40" s="6" t="str">
        <f>IF(F40*14=0,"",F40*14)</f>
        <v/>
      </c>
      <c r="H40" s="103"/>
      <c r="I40" s="104"/>
      <c r="J40" s="57"/>
      <c r="K40" s="6" t="str">
        <f>IF(J40*14=0,"",J40*14)</f>
        <v/>
      </c>
      <c r="L40" s="56"/>
      <c r="M40" s="6" t="str">
        <f>IF(L40*14=0,"",L40*14)</f>
        <v/>
      </c>
      <c r="N40" s="56"/>
      <c r="O40" s="60"/>
      <c r="P40" s="56"/>
      <c r="Q40" s="6" t="str">
        <f>IF(P40*14=0,"",P40*14)</f>
        <v/>
      </c>
      <c r="R40" s="56"/>
      <c r="S40" s="6" t="str">
        <f>IF(R40*14=0,"",R40*14)</f>
        <v/>
      </c>
      <c r="T40" s="56"/>
      <c r="U40" s="59"/>
      <c r="V40" s="57"/>
      <c r="W40" s="6" t="str">
        <f>IF(V40*14=0,"",V40*14)</f>
        <v/>
      </c>
      <c r="X40" s="56"/>
      <c r="Y40" s="6" t="str">
        <f>IF(X40*14=0,"",X40*14)</f>
        <v/>
      </c>
      <c r="Z40" s="56"/>
      <c r="AA40" s="60"/>
      <c r="AB40" s="56"/>
      <c r="AC40" s="6" t="str">
        <f>IF(AB40*14=0,"",AB40*14)</f>
        <v/>
      </c>
      <c r="AD40" s="56"/>
      <c r="AE40" s="6" t="str">
        <f>IF(AD40*14=0,"",AD40*14)</f>
        <v/>
      </c>
      <c r="AF40" s="56"/>
      <c r="AG40" s="59"/>
      <c r="AH40" s="57"/>
      <c r="AI40" s="6" t="str">
        <f>IF(AH40*14=0,"",AH40*14)</f>
        <v/>
      </c>
      <c r="AJ40" s="56"/>
      <c r="AK40" s="6" t="str">
        <f>IF(AJ40*14=0,"",AJ40*14)</f>
        <v/>
      </c>
      <c r="AL40" s="56"/>
      <c r="AM40" s="60"/>
      <c r="AN40" s="57"/>
      <c r="AO40" s="6" t="str">
        <f>IF(AN40*14=0,"",AN40*14)</f>
        <v/>
      </c>
      <c r="AP40" s="58"/>
      <c r="AQ40" s="6" t="str">
        <f>IF(AP40*14=0,"",AP40*14)</f>
        <v/>
      </c>
      <c r="AR40" s="58"/>
      <c r="AS40" s="61"/>
      <c r="AT40" s="56"/>
      <c r="AU40" s="6" t="str">
        <f>IF(AT40*14=0,"",AT40*14)</f>
        <v/>
      </c>
      <c r="AV40" s="56"/>
      <c r="AW40" s="6" t="str">
        <f>IF(AV40*14=0,"",AV40*14)</f>
        <v/>
      </c>
      <c r="AX40" s="56"/>
      <c r="AY40" s="56"/>
      <c r="AZ40" s="7" t="str">
        <f>IF(D40+J40+P40+V40+AB40+AH40+AN40+AT40=0,"",D40+J40+P40+V40+AB40+AH40+AN40+AT40)</f>
        <v/>
      </c>
      <c r="BA40" s="16" t="str">
        <f>IF((P40+V40+AB40+AH40+AN40+AT40)*14=0,"",(P40+V40+AB40+AH40+AN40+AT40)*14)</f>
        <v/>
      </c>
      <c r="BB40" s="8" t="str">
        <f>IF(F40+L40+R40+X40+AD40+AJ40+AP40+AV40=0,"",F40+L40+R40+X40+AD40+AJ40+AP40+AV40)</f>
        <v/>
      </c>
      <c r="BC40" s="6" t="str">
        <f>IF((L40+F40+R40+X40+AD40+AJ40+AP40+AV40)*14=0,"",(L40+F40+R40+X40+AD40+AJ40+AP40+AV40)*14)</f>
        <v/>
      </c>
      <c r="BD40" s="62" t="s">
        <v>17</v>
      </c>
      <c r="BE40" s="184" t="str">
        <f>IF(D40+F40+L40+J40+P40+R40+V40+X40+AB40+AD40+AH40+AJ40+AN40+AP40+AT40+AV40=0,"",D40+F40+L40+J40+P40+R40+V40+X40+AB40+AD40+AH40+AJ40+AN40+AP40+AT40+AV40)</f>
        <v/>
      </c>
      <c r="BF40" s="246" t="s">
        <v>274</v>
      </c>
      <c r="BG40" s="246" t="s">
        <v>301</v>
      </c>
    </row>
    <row r="41" spans="1:59" s="96" customFormat="1" ht="15.75" customHeight="1" thickBot="1" x14ac:dyDescent="0.35">
      <c r="A41" s="97"/>
      <c r="B41" s="53" t="s">
        <v>15</v>
      </c>
      <c r="C41" s="52"/>
      <c r="D41" s="103"/>
      <c r="E41" s="6" t="str">
        <f>IF(D41*14=0,"",D41*14)</f>
        <v/>
      </c>
      <c r="F41" s="103"/>
      <c r="G41" s="6" t="str">
        <f>IF(F41*14=0,"",F41*14)</f>
        <v/>
      </c>
      <c r="H41" s="103"/>
      <c r="I41" s="104"/>
      <c r="J41" s="57"/>
      <c r="K41" s="6" t="str">
        <f>IF(J41*14=0,"",J41*14)</f>
        <v/>
      </c>
      <c r="L41" s="56"/>
      <c r="M41" s="6" t="str">
        <f>IF(L41*14=0,"",L41*14)</f>
        <v/>
      </c>
      <c r="N41" s="56"/>
      <c r="O41" s="60"/>
      <c r="P41" s="56"/>
      <c r="Q41" s="6" t="str">
        <f>IF(P41*14=0,"",P41*14)</f>
        <v/>
      </c>
      <c r="R41" s="56"/>
      <c r="S41" s="6" t="str">
        <f>IF(R41*14=0,"",R41*14)</f>
        <v/>
      </c>
      <c r="T41" s="56"/>
      <c r="U41" s="59"/>
      <c r="V41" s="57"/>
      <c r="W41" s="6" t="str">
        <f>IF(V41*14=0,"",V41*14)</f>
        <v/>
      </c>
      <c r="X41" s="56"/>
      <c r="Y41" s="6" t="str">
        <f>IF(X41*14=0,"",X41*14)</f>
        <v/>
      </c>
      <c r="Z41" s="56"/>
      <c r="AA41" s="60"/>
      <c r="AB41" s="56"/>
      <c r="AC41" s="6" t="str">
        <f>IF(AB41*14=0,"",AB41*14)</f>
        <v/>
      </c>
      <c r="AD41" s="56"/>
      <c r="AE41" s="6" t="str">
        <f>IF(AD41*14=0,"",AD41*14)</f>
        <v/>
      </c>
      <c r="AF41" s="56"/>
      <c r="AG41" s="59"/>
      <c r="AH41" s="57"/>
      <c r="AI41" s="6" t="str">
        <f>IF(AH41*14=0,"",AH41*14)</f>
        <v/>
      </c>
      <c r="AJ41" s="56"/>
      <c r="AK41" s="6" t="str">
        <f>IF(AJ41*14=0,"",AJ41*14)</f>
        <v/>
      </c>
      <c r="AL41" s="56"/>
      <c r="AM41" s="60"/>
      <c r="AN41" s="57"/>
      <c r="AO41" s="6" t="str">
        <f>IF(AN41*14=0,"",AN41*14)</f>
        <v/>
      </c>
      <c r="AP41" s="58"/>
      <c r="AQ41" s="6" t="str">
        <f>IF(AP41*14=0,"",AP41*14)</f>
        <v/>
      </c>
      <c r="AR41" s="58"/>
      <c r="AS41" s="61"/>
      <c r="AT41" s="56"/>
      <c r="AU41" s="6" t="str">
        <f>IF(AT41*14=0,"",AT41*14)</f>
        <v/>
      </c>
      <c r="AV41" s="56"/>
      <c r="AW41" s="6" t="str">
        <f>IF(AV41*14=0,"",AV41*14)</f>
        <v/>
      </c>
      <c r="AX41" s="56"/>
      <c r="AY41" s="56"/>
      <c r="AZ41" s="7" t="str">
        <f>IF(D41+J41+P41+V41+AB41+AH41+AN41+AT41=0,"",D41+J41+P41+V41+AB41+AH41+AN41+AT41)</f>
        <v/>
      </c>
      <c r="BA41" s="16" t="str">
        <f>IF((P41+V41+AB41+AH41+AN41+AT41)*14=0,"",(P41+V41+AB41+AH41+AN41+AT41)*14)</f>
        <v/>
      </c>
      <c r="BB41" s="8" t="str">
        <f>IF(F41+L41+R41+X41+AD41+AJ41+AP41+AV41=0,"",F41+L41+R41+X41+AD41+AJ41+AP41+AV41)</f>
        <v/>
      </c>
      <c r="BC41" s="16" t="str">
        <f>IF((L41+F41+R41+X41+AD41+AJ41+AP41+AV41)*14=0,"",(L41+F41+R41+X41+AD41+AJ41+AP41+AV41)*14)</f>
        <v/>
      </c>
      <c r="BD41" s="62" t="s">
        <v>17</v>
      </c>
      <c r="BE41" s="184" t="str">
        <f>IF(D41+F41+L41+J41+P41+R41+V41+X41+AB41+AD41+AH41+AJ41+AN41+AP41+AT41+AV41=0,"",D41+F41+L41+J41+P41+R41+V41+X41+AB41+AD41+AH41+AJ41+AN41+AP41+AT41+AV41)</f>
        <v/>
      </c>
      <c r="BF41" s="265"/>
      <c r="BG41" s="265"/>
    </row>
    <row r="42" spans="1:59" ht="15.75" customHeight="1" thickBot="1" x14ac:dyDescent="0.35">
      <c r="A42" s="138"/>
      <c r="B42" s="139"/>
      <c r="C42" s="140" t="s">
        <v>18</v>
      </c>
      <c r="D42" s="141">
        <f>SUM(D39:D41)</f>
        <v>0</v>
      </c>
      <c r="E42" s="142" t="str">
        <f>IF(D42*14=0,"",D42*14)</f>
        <v/>
      </c>
      <c r="F42" s="143">
        <f>SUM(F39:F41)</f>
        <v>0</v>
      </c>
      <c r="G42" s="142" t="str">
        <f>IF(F42*14=0,"",F42*14)</f>
        <v/>
      </c>
      <c r="H42" s="144" t="s">
        <v>17</v>
      </c>
      <c r="I42" s="145" t="s">
        <v>17</v>
      </c>
      <c r="J42" s="146">
        <f>SUM(J39:J41)</f>
        <v>0</v>
      </c>
      <c r="K42" s="142" t="str">
        <f>IF(J42*14=0,"",J42*14)</f>
        <v/>
      </c>
      <c r="L42" s="143">
        <f>SUM(L39:L41)</f>
        <v>0</v>
      </c>
      <c r="M42" s="142" t="str">
        <f>IF(L42*14=0,"",L42*14)</f>
        <v/>
      </c>
      <c r="N42" s="144" t="s">
        <v>17</v>
      </c>
      <c r="O42" s="145" t="s">
        <v>17</v>
      </c>
      <c r="P42" s="141">
        <f>SUM(P39:P41)</f>
        <v>0</v>
      </c>
      <c r="Q42" s="142" t="str">
        <f>IF(P42*14=0,"",P42*14)</f>
        <v/>
      </c>
      <c r="R42" s="143">
        <f>SUM(R39:R41)</f>
        <v>0</v>
      </c>
      <c r="S42" s="142" t="str">
        <f>IF(R42*14=0,"",R42*14)</f>
        <v/>
      </c>
      <c r="T42" s="147" t="s">
        <v>17</v>
      </c>
      <c r="U42" s="145" t="s">
        <v>17</v>
      </c>
      <c r="V42" s="146">
        <f>SUM(V39:V41)</f>
        <v>0</v>
      </c>
      <c r="W42" s="142" t="str">
        <f>IF(V42*14=0,"",V42*14)</f>
        <v/>
      </c>
      <c r="X42" s="143">
        <f>SUM(X39:X41)</f>
        <v>0</v>
      </c>
      <c r="Y42" s="142" t="str">
        <f>IF(X42*14=0,"",X42*14)</f>
        <v/>
      </c>
      <c r="Z42" s="144" t="s">
        <v>17</v>
      </c>
      <c r="AA42" s="145" t="s">
        <v>17</v>
      </c>
      <c r="AB42" s="141">
        <f>SUM(AB39:AB41)</f>
        <v>0</v>
      </c>
      <c r="AC42" s="142" t="str">
        <f>IF(AB42*14=0,"",AB42*14)</f>
        <v/>
      </c>
      <c r="AD42" s="143">
        <f>SUM(AD39:AD41)</f>
        <v>0</v>
      </c>
      <c r="AE42" s="142" t="str">
        <f>IF(AD42*14=0,"",AD42*14)</f>
        <v/>
      </c>
      <c r="AF42" s="144" t="s">
        <v>17</v>
      </c>
      <c r="AG42" s="145" t="s">
        <v>17</v>
      </c>
      <c r="AH42" s="146">
        <f>SUM(AH39:AH41)</f>
        <v>0</v>
      </c>
      <c r="AI42" s="142" t="str">
        <f>IF(AH42*14=0,"",AH42*14)</f>
        <v/>
      </c>
      <c r="AJ42" s="143">
        <f>SUM(AJ39:AJ41)</f>
        <v>0</v>
      </c>
      <c r="AK42" s="142" t="str">
        <f>IF(AJ42*14=0,"",AJ42*14)</f>
        <v/>
      </c>
      <c r="AL42" s="144" t="s">
        <v>17</v>
      </c>
      <c r="AM42" s="145" t="s">
        <v>17</v>
      </c>
      <c r="AN42" s="141">
        <f>SUM(AN39:AN41)</f>
        <v>0</v>
      </c>
      <c r="AO42" s="142" t="str">
        <f>IF(AN42*14=0,"",AN42*14)</f>
        <v/>
      </c>
      <c r="AP42" s="143">
        <f>SUM(AP39:AP41)</f>
        <v>0</v>
      </c>
      <c r="AQ42" s="142" t="str">
        <f>IF(AP42*14=0,"",AP42*14)</f>
        <v/>
      </c>
      <c r="AR42" s="147" t="s">
        <v>17</v>
      </c>
      <c r="AS42" s="145" t="s">
        <v>17</v>
      </c>
      <c r="AT42" s="146">
        <f>SUM(AT39:AT41)</f>
        <v>0</v>
      </c>
      <c r="AU42" s="142" t="str">
        <f>IF(AT42*14=0,"",AT42*14)</f>
        <v/>
      </c>
      <c r="AV42" s="143">
        <f>SUM(AV39:AV41)</f>
        <v>0</v>
      </c>
      <c r="AW42" s="142" t="str">
        <f>IF(AV42*14=0,"",AV42*14)</f>
        <v/>
      </c>
      <c r="AX42" s="144" t="s">
        <v>17</v>
      </c>
      <c r="AY42" s="145" t="s">
        <v>17</v>
      </c>
      <c r="AZ42" s="148" t="str">
        <f>IF(D42+J42+P42+V42=0,"",D42+J42+P42+V42)</f>
        <v/>
      </c>
      <c r="BA42" s="212" t="str">
        <f>IF((P42+V42+AB42+AH42+AN42+AT42)*14=0,"",(P42+V42+AB42+AH42+AN42+AT42)*14)</f>
        <v/>
      </c>
      <c r="BB42" s="213" t="str">
        <f>IF(F42+L42+R42+X42=0,"",F42+L42+R42+X42)</f>
        <v/>
      </c>
      <c r="BC42" s="214" t="str">
        <f>IF((L42+F42+R42+X42+AD42+AJ42+AP42+AV42)*14=0,"",(L42+F42+R42+X42+AD42+AJ42+AP42+AV42)*14)</f>
        <v/>
      </c>
      <c r="BD42" s="144" t="s">
        <v>17</v>
      </c>
      <c r="BE42" s="149" t="s">
        <v>40</v>
      </c>
    </row>
    <row r="43" spans="1:59" ht="15.75" customHeight="1" thickBot="1" x14ac:dyDescent="0.35">
      <c r="A43" s="150"/>
      <c r="B43" s="151"/>
      <c r="C43" s="152" t="s">
        <v>42</v>
      </c>
      <c r="D43" s="153">
        <f>D37+D42</f>
        <v>0</v>
      </c>
      <c r="E43" s="154" t="str">
        <f>IF(D43*14=0,"",D43*14)</f>
        <v/>
      </c>
      <c r="F43" s="155">
        <f>F37+F42</f>
        <v>30</v>
      </c>
      <c r="G43" s="154">
        <f>IF(F43*14=0,"",F43*14)</f>
        <v>420</v>
      </c>
      <c r="H43" s="156" t="s">
        <v>17</v>
      </c>
      <c r="I43" s="157" t="s">
        <v>17</v>
      </c>
      <c r="J43" s="158">
        <f>J37+J42</f>
        <v>14</v>
      </c>
      <c r="K43" s="154">
        <f>IF(J43*14=0,"",J43*14)</f>
        <v>196</v>
      </c>
      <c r="L43" s="155">
        <f>L37+L42</f>
        <v>19</v>
      </c>
      <c r="M43" s="154">
        <f>IF(L43*14=0,"",L43*14)</f>
        <v>266</v>
      </c>
      <c r="N43" s="156" t="s">
        <v>17</v>
      </c>
      <c r="O43" s="157" t="s">
        <v>17</v>
      </c>
      <c r="P43" s="153">
        <f>P37+P42</f>
        <v>13</v>
      </c>
      <c r="Q43" s="154">
        <f>IF(P43*14=0,"",P43*14)</f>
        <v>182</v>
      </c>
      <c r="R43" s="155">
        <f>R37+R42</f>
        <v>20</v>
      </c>
      <c r="S43" s="154">
        <f>IF(R43*14=0,"",R43*14)</f>
        <v>280</v>
      </c>
      <c r="T43" s="159" t="s">
        <v>17</v>
      </c>
      <c r="U43" s="157" t="s">
        <v>17</v>
      </c>
      <c r="V43" s="158">
        <f>V37+V42</f>
        <v>10</v>
      </c>
      <c r="W43" s="154">
        <f>IF(V43*14=0,"",V43*14)</f>
        <v>140</v>
      </c>
      <c r="X43" s="155">
        <f>X37+X42</f>
        <v>21</v>
      </c>
      <c r="Y43" s="154">
        <f>IF(X43*14=0,"",X43*14)</f>
        <v>294</v>
      </c>
      <c r="Z43" s="156" t="s">
        <v>17</v>
      </c>
      <c r="AA43" s="157" t="s">
        <v>17</v>
      </c>
      <c r="AB43" s="153">
        <f>AB37+AB42</f>
        <v>19</v>
      </c>
      <c r="AC43" s="154">
        <f>IF(AB43*14=0,"",AB43*14)</f>
        <v>266</v>
      </c>
      <c r="AD43" s="155">
        <f>AD37+AD42</f>
        <v>15</v>
      </c>
      <c r="AE43" s="154">
        <f>IF(AD43*14=0,"",AD43*14)</f>
        <v>210</v>
      </c>
      <c r="AF43" s="156" t="s">
        <v>17</v>
      </c>
      <c r="AG43" s="157" t="s">
        <v>17</v>
      </c>
      <c r="AH43" s="158">
        <f>AH37+AH42</f>
        <v>15</v>
      </c>
      <c r="AI43" s="154">
        <f>IF(AH43*14=0,"",AH43*14)</f>
        <v>210</v>
      </c>
      <c r="AJ43" s="155">
        <f>AJ37+AJ42</f>
        <v>18</v>
      </c>
      <c r="AK43" s="154">
        <f>IF(AJ43*14=0,"",AJ43*14)</f>
        <v>252</v>
      </c>
      <c r="AL43" s="156" t="s">
        <v>17</v>
      </c>
      <c r="AM43" s="157" t="s">
        <v>17</v>
      </c>
      <c r="AN43" s="153">
        <f>AN37+AN42</f>
        <v>14</v>
      </c>
      <c r="AO43" s="154">
        <f>IF(AN43*14=0,"",AN43*14)</f>
        <v>196</v>
      </c>
      <c r="AP43" s="155">
        <f>AP37+AP42</f>
        <v>17</v>
      </c>
      <c r="AQ43" s="154">
        <f>IF(AP43*14=0,"",AP43*14)</f>
        <v>238</v>
      </c>
      <c r="AR43" s="159" t="s">
        <v>17</v>
      </c>
      <c r="AS43" s="157" t="s">
        <v>17</v>
      </c>
      <c r="AT43" s="158">
        <f>AT37+AT42</f>
        <v>10</v>
      </c>
      <c r="AU43" s="154">
        <f>IF(AT43*14=0,"",AT43*14)</f>
        <v>140</v>
      </c>
      <c r="AV43" s="155">
        <f>AV37+AV42</f>
        <v>26</v>
      </c>
      <c r="AW43" s="154">
        <f>IF(AV43*14=0,"",AV43*14)</f>
        <v>364</v>
      </c>
      <c r="AX43" s="156" t="s">
        <v>17</v>
      </c>
      <c r="AY43" s="157" t="s">
        <v>17</v>
      </c>
      <c r="AZ43" s="261">
        <f>IF(D43+J43+P43+V43+AB43+AN43+AT43+AH43=0,"",D43+J43+P43+V43+AB43+AN43+AT43+AH43)</f>
        <v>95</v>
      </c>
      <c r="BA43" s="215">
        <f>IF((D43+J43+P43+V43+AB43+AH43+AN43+AT43)*14=0,"",(D43+J43+P43+V43+AB43+AH43+AN43+AT43)*14)</f>
        <v>1330</v>
      </c>
      <c r="BB43" s="148">
        <f>IF(F43+L43+R43+X43+AD43+AP43+AV43+AJ43=0,"",F43+L43+R43+X43+AD43+AP43+AV43+AJ43)</f>
        <v>166</v>
      </c>
      <c r="BC43" s="260">
        <f>IF((L43+F43+R43+X43+AD43+AJ43+AP43+AV43)*14=0,"",(L43+F43+R43+X43+AD43+AJ43+AP43+AV43)*14)</f>
        <v>2324</v>
      </c>
      <c r="BD43" s="156" t="s">
        <v>17</v>
      </c>
      <c r="BE43" s="160" t="s">
        <v>40</v>
      </c>
    </row>
    <row r="44" spans="1:59" ht="15.75" customHeight="1" thickTop="1" x14ac:dyDescent="0.3">
      <c r="A44" s="161"/>
      <c r="B44" s="211"/>
      <c r="C44" s="162"/>
      <c r="D44" s="448"/>
      <c r="E44" s="449"/>
      <c r="F44" s="449"/>
      <c r="G44" s="449"/>
      <c r="H44" s="449"/>
      <c r="I44" s="449"/>
      <c r="J44" s="449"/>
      <c r="K44" s="449"/>
      <c r="L44" s="449"/>
      <c r="M44" s="449"/>
      <c r="N44" s="449"/>
      <c r="O44" s="449"/>
      <c r="P44" s="449"/>
      <c r="Q44" s="449"/>
      <c r="R44" s="449"/>
      <c r="S44" s="449"/>
      <c r="T44" s="449"/>
      <c r="U44" s="449"/>
      <c r="V44" s="449"/>
      <c r="W44" s="449"/>
      <c r="X44" s="449"/>
      <c r="Y44" s="449"/>
      <c r="Z44" s="449"/>
      <c r="AA44" s="449"/>
      <c r="AB44" s="448"/>
      <c r="AC44" s="449"/>
      <c r="AD44" s="449"/>
      <c r="AE44" s="449"/>
      <c r="AF44" s="449"/>
      <c r="AG44" s="449"/>
      <c r="AH44" s="449"/>
      <c r="AI44" s="449"/>
      <c r="AJ44" s="449"/>
      <c r="AK44" s="449"/>
      <c r="AL44" s="449"/>
      <c r="AM44" s="449"/>
      <c r="AN44" s="449"/>
      <c r="AO44" s="449"/>
      <c r="AP44" s="449"/>
      <c r="AQ44" s="449"/>
      <c r="AR44" s="449"/>
      <c r="AS44" s="449"/>
      <c r="AT44" s="449"/>
      <c r="AU44" s="449"/>
      <c r="AV44" s="449"/>
      <c r="AW44" s="449"/>
      <c r="AX44" s="449"/>
      <c r="AY44" s="449"/>
      <c r="AZ44" s="450"/>
      <c r="BA44" s="451"/>
      <c r="BB44" s="451"/>
      <c r="BC44" s="451"/>
      <c r="BD44" s="451"/>
      <c r="BE44" s="451"/>
      <c r="BF44" s="190"/>
      <c r="BG44" s="190"/>
    </row>
    <row r="45" spans="1:59" s="113" customFormat="1" ht="9.9" customHeight="1" x14ac:dyDescent="0.25">
      <c r="A45" s="454"/>
      <c r="B45" s="455"/>
      <c r="C45" s="455"/>
      <c r="D45" s="455"/>
      <c r="E45" s="455"/>
      <c r="F45" s="455"/>
      <c r="G45" s="455"/>
      <c r="H45" s="455"/>
      <c r="I45" s="455"/>
      <c r="J45" s="455"/>
      <c r="K45" s="455"/>
      <c r="L45" s="455"/>
      <c r="M45" s="455"/>
      <c r="N45" s="455"/>
      <c r="O45" s="455"/>
      <c r="P45" s="455"/>
      <c r="Q45" s="455"/>
      <c r="R45" s="455"/>
      <c r="S45" s="455"/>
      <c r="T45" s="455"/>
      <c r="U45" s="455"/>
      <c r="V45" s="455"/>
      <c r="W45" s="455"/>
      <c r="X45" s="455"/>
      <c r="Y45" s="455"/>
      <c r="Z45" s="455"/>
      <c r="AA45" s="455"/>
      <c r="AB45" s="239"/>
      <c r="AC45" s="239"/>
      <c r="AD45" s="239"/>
      <c r="AE45" s="239"/>
      <c r="AF45" s="239"/>
      <c r="AG45" s="239"/>
      <c r="AH45" s="239"/>
      <c r="AI45" s="239"/>
      <c r="AJ45" s="239"/>
      <c r="AK45" s="239"/>
      <c r="AL45" s="239"/>
      <c r="AM45" s="239"/>
      <c r="AN45" s="239"/>
      <c r="AO45" s="239"/>
      <c r="AP45" s="239"/>
      <c r="AQ45" s="239"/>
      <c r="AR45" s="239"/>
      <c r="AS45" s="239"/>
      <c r="AT45" s="239"/>
      <c r="AU45" s="239"/>
      <c r="AV45" s="239"/>
      <c r="AW45" s="240"/>
      <c r="AX45" s="240"/>
      <c r="AY45" s="240"/>
      <c r="AZ45" s="163"/>
      <c r="BA45" s="164"/>
      <c r="BB45" s="164"/>
      <c r="BC45" s="164"/>
      <c r="BD45" s="164"/>
      <c r="BE45" s="165"/>
    </row>
    <row r="46" spans="1:59" s="113" customFormat="1" ht="15.75" customHeight="1" x14ac:dyDescent="0.25">
      <c r="A46" s="456" t="s">
        <v>20</v>
      </c>
      <c r="B46" s="457"/>
      <c r="C46" s="457"/>
      <c r="D46" s="457"/>
      <c r="E46" s="457"/>
      <c r="F46" s="457"/>
      <c r="G46" s="457"/>
      <c r="H46" s="457"/>
      <c r="I46" s="457"/>
      <c r="J46" s="457"/>
      <c r="K46" s="457"/>
      <c r="L46" s="457"/>
      <c r="M46" s="457"/>
      <c r="N46" s="457"/>
      <c r="O46" s="457"/>
      <c r="P46" s="457"/>
      <c r="Q46" s="457"/>
      <c r="R46" s="457"/>
      <c r="S46" s="457"/>
      <c r="T46" s="457"/>
      <c r="U46" s="457"/>
      <c r="V46" s="457"/>
      <c r="W46" s="457"/>
      <c r="X46" s="457"/>
      <c r="Y46" s="457"/>
      <c r="Z46" s="457"/>
      <c r="AA46" s="457"/>
      <c r="AB46" s="255"/>
      <c r="AC46" s="255"/>
      <c r="AD46" s="255"/>
      <c r="AE46" s="255"/>
      <c r="AF46" s="255"/>
      <c r="AG46" s="255"/>
      <c r="AH46" s="255"/>
      <c r="AI46" s="255"/>
      <c r="AJ46" s="255"/>
      <c r="AK46" s="255"/>
      <c r="AL46" s="255"/>
      <c r="AM46" s="255"/>
      <c r="AN46" s="255"/>
      <c r="AO46" s="255"/>
      <c r="AP46" s="255"/>
      <c r="AQ46" s="255"/>
      <c r="AR46" s="255"/>
      <c r="AS46" s="255"/>
      <c r="AT46" s="255"/>
      <c r="AU46" s="255"/>
      <c r="AV46" s="255"/>
      <c r="AW46" s="255"/>
      <c r="AX46" s="255"/>
      <c r="AY46" s="255"/>
      <c r="AZ46" s="163"/>
      <c r="BA46" s="164"/>
      <c r="BB46" s="164"/>
      <c r="BC46" s="164"/>
      <c r="BD46" s="164"/>
      <c r="BE46" s="165"/>
    </row>
    <row r="47" spans="1:59" s="113" customFormat="1" ht="15.75" customHeight="1" x14ac:dyDescent="0.3">
      <c r="A47" s="166"/>
      <c r="B47" s="99"/>
      <c r="C47" s="167" t="s">
        <v>21</v>
      </c>
      <c r="D47" s="31"/>
      <c r="E47" s="32"/>
      <c r="F47" s="32"/>
      <c r="G47" s="32"/>
      <c r="H47" s="8"/>
      <c r="I47" s="33" t="str">
        <f>IF(COUNTIF(I15:I44,"A")=0,"",COUNTIF(I15:I44,"A"))</f>
        <v/>
      </c>
      <c r="J47" s="31"/>
      <c r="K47" s="32"/>
      <c r="L47" s="32"/>
      <c r="M47" s="32"/>
      <c r="N47" s="8"/>
      <c r="O47" s="33" t="str">
        <f>IF(COUNTIF(O15:O44,"A")=0,"",COUNTIF(O15:O44,"A"))</f>
        <v/>
      </c>
      <c r="P47" s="31"/>
      <c r="Q47" s="32"/>
      <c r="R47" s="32"/>
      <c r="S47" s="32"/>
      <c r="T47" s="8"/>
      <c r="U47" s="33" t="str">
        <f>IF(COUNTIF(U15:U44,"A")=0,"",COUNTIF(U15:U44,"A"))</f>
        <v/>
      </c>
      <c r="V47" s="31"/>
      <c r="W47" s="32"/>
      <c r="X47" s="32"/>
      <c r="Y47" s="32"/>
      <c r="Z47" s="8"/>
      <c r="AA47" s="33" t="str">
        <f>IF(COUNTIF(AA15:AA44,"A")=0,"",COUNTIF(AA15:AA44,"A"))</f>
        <v/>
      </c>
      <c r="AB47" s="31"/>
      <c r="AC47" s="32"/>
      <c r="AD47" s="32"/>
      <c r="AE47" s="32"/>
      <c r="AF47" s="8"/>
      <c r="AG47" s="33" t="str">
        <f>IF(COUNTIF(AG15:AG44,"A")=0,"",COUNTIF(AG15:AG44,"A"))</f>
        <v/>
      </c>
      <c r="AH47" s="31"/>
      <c r="AI47" s="32"/>
      <c r="AJ47" s="32"/>
      <c r="AK47" s="32"/>
      <c r="AL47" s="8"/>
      <c r="AM47" s="33" t="str">
        <f>IF(COUNTIF(AM15:AM44,"A")=0,"",COUNTIF(AM15:AM44,"A"))</f>
        <v/>
      </c>
      <c r="AN47" s="31"/>
      <c r="AO47" s="32"/>
      <c r="AP47" s="32"/>
      <c r="AQ47" s="32"/>
      <c r="AR47" s="8"/>
      <c r="AS47" s="33" t="str">
        <f>IF(COUNTIF(AS15:AS44,"A")=0,"",COUNTIF(AS15:AS44,"A"))</f>
        <v/>
      </c>
      <c r="AT47" s="31"/>
      <c r="AU47" s="32"/>
      <c r="AV47" s="32"/>
      <c r="AW47" s="32"/>
      <c r="AX47" s="8"/>
      <c r="AY47" s="33" t="str">
        <f>IF(COUNTIF(AY15:AY44,"A")=0,"",COUNTIF(AY15:AY44,"A"))</f>
        <v/>
      </c>
      <c r="AZ47" s="34"/>
      <c r="BA47" s="32"/>
      <c r="BB47" s="32"/>
      <c r="BC47" s="32"/>
      <c r="BD47" s="8"/>
      <c r="BE47" s="86" t="str">
        <f t="shared" ref="BE47:BE59" si="24">IF(SUM(I47:AY47)=0,"",SUM(I47:AY47))</f>
        <v/>
      </c>
    </row>
    <row r="48" spans="1:59" s="113" customFormat="1" ht="15.75" customHeight="1" x14ac:dyDescent="0.3">
      <c r="A48" s="166"/>
      <c r="B48" s="99"/>
      <c r="C48" s="167" t="s">
        <v>22</v>
      </c>
      <c r="D48" s="31"/>
      <c r="E48" s="32"/>
      <c r="F48" s="32"/>
      <c r="G48" s="32"/>
      <c r="H48" s="8"/>
      <c r="I48" s="33" t="str">
        <f>IF(COUNTIF(I15:I44,"B")=0,"",COUNTIF(I15:I44,"B"))</f>
        <v/>
      </c>
      <c r="J48" s="31"/>
      <c r="K48" s="32"/>
      <c r="L48" s="32"/>
      <c r="M48" s="32"/>
      <c r="N48" s="8"/>
      <c r="O48" s="33" t="str">
        <f>IF(COUNTIF(O15:O44,"B")=0,"",COUNTIF(O15:O44,"B"))</f>
        <v/>
      </c>
      <c r="P48" s="31"/>
      <c r="Q48" s="32"/>
      <c r="R48" s="32"/>
      <c r="S48" s="32"/>
      <c r="T48" s="8"/>
      <c r="U48" s="33" t="str">
        <f>IF(COUNTIF(U15:U44,"B")=0,"",COUNTIF(U15:U44,"B"))</f>
        <v/>
      </c>
      <c r="V48" s="31"/>
      <c r="W48" s="32"/>
      <c r="X48" s="32"/>
      <c r="Y48" s="32"/>
      <c r="Z48" s="8"/>
      <c r="AA48" s="33" t="str">
        <f>IF(COUNTIF(AA15:AA44,"B")=0,"",COUNTIF(AA15:AA44,"B"))</f>
        <v/>
      </c>
      <c r="AB48" s="31"/>
      <c r="AC48" s="32"/>
      <c r="AD48" s="32"/>
      <c r="AE48" s="32"/>
      <c r="AF48" s="8"/>
      <c r="AG48" s="33" t="str">
        <f>IF(COUNTIF(AG15:AG44,"B")=0,"",COUNTIF(AG15:AG44,"B"))</f>
        <v/>
      </c>
      <c r="AH48" s="31"/>
      <c r="AI48" s="32"/>
      <c r="AJ48" s="32"/>
      <c r="AK48" s="32"/>
      <c r="AL48" s="8"/>
      <c r="AM48" s="33" t="str">
        <f>IF(COUNTIF(AM15:AM44,"B")=0,"",COUNTIF(AM15:AM44,"B"))</f>
        <v/>
      </c>
      <c r="AN48" s="31"/>
      <c r="AO48" s="32"/>
      <c r="AP48" s="32"/>
      <c r="AQ48" s="32"/>
      <c r="AR48" s="8"/>
      <c r="AS48" s="33" t="str">
        <f>IF(COUNTIF(AS15:AS44,"B")=0,"",COUNTIF(AS15:AS44,"B"))</f>
        <v/>
      </c>
      <c r="AT48" s="31"/>
      <c r="AU48" s="32"/>
      <c r="AV48" s="32"/>
      <c r="AW48" s="32"/>
      <c r="AX48" s="8"/>
      <c r="AY48" s="33" t="str">
        <f>IF(COUNTIF(AY15:AY44,"B")=0,"",COUNTIF(AY15:AY44,"B"))</f>
        <v/>
      </c>
      <c r="AZ48" s="34"/>
      <c r="BA48" s="32"/>
      <c r="BB48" s="32"/>
      <c r="BC48" s="32"/>
      <c r="BD48" s="8"/>
      <c r="BE48" s="86" t="str">
        <f t="shared" si="24"/>
        <v/>
      </c>
    </row>
    <row r="49" spans="1:57" s="113" customFormat="1" ht="15.75" customHeight="1" x14ac:dyDescent="0.3">
      <c r="A49" s="166"/>
      <c r="B49" s="99"/>
      <c r="C49" s="167" t="s">
        <v>57</v>
      </c>
      <c r="D49" s="31"/>
      <c r="E49" s="32"/>
      <c r="F49" s="32"/>
      <c r="G49" s="32"/>
      <c r="H49" s="8"/>
      <c r="I49" s="33" t="str">
        <f>IF(COUNTIF(I15:I44,"ÉÉ")=0,"",COUNTIF(I15:I44,"ÉÉ"))</f>
        <v/>
      </c>
      <c r="J49" s="31"/>
      <c r="K49" s="32"/>
      <c r="L49" s="32"/>
      <c r="M49" s="32"/>
      <c r="N49" s="8"/>
      <c r="O49" s="33" t="str">
        <f>IF(COUNTIF(O15:O44,"ÉÉ")=0,"",COUNTIF(O15:O44,"ÉÉ"))</f>
        <v/>
      </c>
      <c r="P49" s="31"/>
      <c r="Q49" s="32"/>
      <c r="R49" s="32"/>
      <c r="S49" s="32"/>
      <c r="T49" s="8"/>
      <c r="U49" s="33" t="str">
        <f>IF(COUNTIF(U15:U44,"ÉÉ")=0,"",COUNTIF(U15:U44,"ÉÉ"))</f>
        <v/>
      </c>
      <c r="V49" s="31"/>
      <c r="W49" s="32"/>
      <c r="X49" s="32"/>
      <c r="Y49" s="32"/>
      <c r="Z49" s="8"/>
      <c r="AA49" s="33" t="str">
        <f>IF(COUNTIF(AA15:AA44,"ÉÉ")=0,"",COUNTIF(AA15:AA44,"ÉÉ"))</f>
        <v/>
      </c>
      <c r="AB49" s="31"/>
      <c r="AC49" s="32"/>
      <c r="AD49" s="32"/>
      <c r="AE49" s="32"/>
      <c r="AF49" s="8"/>
      <c r="AG49" s="33">
        <f>IF(COUNTIF(AG15:AG44,"ÉÉ")=0,"",COUNTIF(AG15:AG44,"ÉÉ"))</f>
        <v>4</v>
      </c>
      <c r="AH49" s="31"/>
      <c r="AI49" s="32"/>
      <c r="AJ49" s="32"/>
      <c r="AK49" s="32"/>
      <c r="AL49" s="8"/>
      <c r="AM49" s="33">
        <f>IF(COUNTIF(AM15:AM44,"ÉÉ")=0,"",COUNTIF(AM15:AM44,"ÉÉ"))</f>
        <v>3</v>
      </c>
      <c r="AN49" s="31"/>
      <c r="AO49" s="32"/>
      <c r="AP49" s="32"/>
      <c r="AQ49" s="32"/>
      <c r="AR49" s="8"/>
      <c r="AS49" s="33">
        <f>IF(COUNTIF(AS15:AS44,"ÉÉ")=0,"",COUNTIF(AS15:AS44,"ÉÉ"))</f>
        <v>3</v>
      </c>
      <c r="AT49" s="31"/>
      <c r="AU49" s="32"/>
      <c r="AV49" s="32"/>
      <c r="AW49" s="32"/>
      <c r="AX49" s="8"/>
      <c r="AY49" s="33">
        <f>IF(COUNTIF(AY15:AY44,"ÉÉ")=0,"",COUNTIF(AY15:AY44,"ÉÉ"))</f>
        <v>1</v>
      </c>
      <c r="AZ49" s="34"/>
      <c r="BA49" s="32"/>
      <c r="BB49" s="32"/>
      <c r="BC49" s="32"/>
      <c r="BD49" s="8"/>
      <c r="BE49" s="86">
        <f t="shared" si="24"/>
        <v>11</v>
      </c>
    </row>
    <row r="50" spans="1:57" s="113" customFormat="1" ht="15.75" customHeight="1" x14ac:dyDescent="0.3">
      <c r="A50" s="166"/>
      <c r="B50" s="99"/>
      <c r="C50" s="167" t="s">
        <v>58</v>
      </c>
      <c r="D50" s="87"/>
      <c r="E50" s="88"/>
      <c r="F50" s="88"/>
      <c r="G50" s="88"/>
      <c r="H50" s="89"/>
      <c r="I50" s="33" t="str">
        <f>IF(COUNTIF(I15:I44,"ÉÉ(Z)")=0,"",COUNTIF(I15:I44,"ÉÉ(Z)"))</f>
        <v/>
      </c>
      <c r="J50" s="87"/>
      <c r="K50" s="88"/>
      <c r="L50" s="88"/>
      <c r="M50" s="88"/>
      <c r="N50" s="89"/>
      <c r="O50" s="33" t="str">
        <f>IF(COUNTIF(O15:O44,"ÉÉ(Z)")=0,"",COUNTIF(O15:O44,"ÉÉ(Z)"))</f>
        <v/>
      </c>
      <c r="P50" s="87"/>
      <c r="Q50" s="88"/>
      <c r="R50" s="88"/>
      <c r="S50" s="88"/>
      <c r="T50" s="89"/>
      <c r="U50" s="33" t="str">
        <f>IF(COUNTIF(U15:U44,"ÉÉ(Z)")=0,"",COUNTIF(U15:U44,"ÉÉ(Z)"))</f>
        <v/>
      </c>
      <c r="V50" s="87"/>
      <c r="W50" s="88"/>
      <c r="X50" s="88"/>
      <c r="Y50" s="88"/>
      <c r="Z50" s="89"/>
      <c r="AA50" s="33" t="str">
        <f>IF(COUNTIF(AA15:AA44,"ÉÉ(Z)")=0,"",COUNTIF(AA15:AA44,"ÉÉ(Z)"))</f>
        <v/>
      </c>
      <c r="AB50" s="87"/>
      <c r="AC50" s="88"/>
      <c r="AD50" s="88"/>
      <c r="AE50" s="88"/>
      <c r="AF50" s="89"/>
      <c r="AG50" s="33" t="str">
        <f>IF(COUNTIF(AG15:AG44,"ÉÉ(Z)")=0,"",COUNTIF(AG15:AG44,"ÉÉ(Z)"))</f>
        <v/>
      </c>
      <c r="AH50" s="87"/>
      <c r="AI50" s="88"/>
      <c r="AJ50" s="88"/>
      <c r="AK50" s="88"/>
      <c r="AL50" s="89"/>
      <c r="AM50" s="33" t="str">
        <f>IF(COUNTIF(AM15:AM44,"ÉÉ(Z)")=0,"",COUNTIF(AM15:AM44,"ÉÉ(Z)"))</f>
        <v/>
      </c>
      <c r="AN50" s="87"/>
      <c r="AO50" s="88"/>
      <c r="AP50" s="88"/>
      <c r="AQ50" s="88"/>
      <c r="AR50" s="89"/>
      <c r="AS50" s="33" t="str">
        <f>IF(COUNTIF(AS15:AS44,"ÉÉ(Z)")=0,"",COUNTIF(AS15:AS44,"ÉÉ(Z)"))</f>
        <v/>
      </c>
      <c r="AT50" s="87"/>
      <c r="AU50" s="88"/>
      <c r="AV50" s="88"/>
      <c r="AW50" s="88"/>
      <c r="AX50" s="89"/>
      <c r="AY50" s="33">
        <f>IF(COUNTIF(AY15:AY44,"ÉÉ(Z)")=0,"",COUNTIF(AY15:AY44,"ÉÉ(Z)"))</f>
        <v>1</v>
      </c>
      <c r="AZ50" s="90"/>
      <c r="BA50" s="88"/>
      <c r="BB50" s="88"/>
      <c r="BC50" s="88"/>
      <c r="BD50" s="89"/>
      <c r="BE50" s="86">
        <f t="shared" si="24"/>
        <v>1</v>
      </c>
    </row>
    <row r="51" spans="1:57" s="113" customFormat="1" ht="15.75" customHeight="1" x14ac:dyDescent="0.3">
      <c r="A51" s="166"/>
      <c r="B51" s="99"/>
      <c r="C51" s="167" t="s">
        <v>59</v>
      </c>
      <c r="D51" s="31"/>
      <c r="E51" s="32"/>
      <c r="F51" s="32"/>
      <c r="G51" s="32"/>
      <c r="H51" s="8"/>
      <c r="I51" s="33" t="str">
        <f>IF(COUNTIF(I15:I44,"GYJ")=0,"",COUNTIF(I15:I44,"GYJ"))</f>
        <v/>
      </c>
      <c r="J51" s="31"/>
      <c r="K51" s="32"/>
      <c r="L51" s="32"/>
      <c r="M51" s="32"/>
      <c r="N51" s="8"/>
      <c r="O51" s="33" t="str">
        <f>IF(COUNTIF(O15:O44,"GYJ")=0,"",COUNTIF(O15:O44,"GYJ"))</f>
        <v/>
      </c>
      <c r="P51" s="31"/>
      <c r="Q51" s="32"/>
      <c r="R51" s="32"/>
      <c r="S51" s="32"/>
      <c r="T51" s="8"/>
      <c r="U51" s="33" t="str">
        <f>IF(COUNTIF(U15:U44,"GYJ")=0,"",COUNTIF(U15:U44,"GYJ"))</f>
        <v/>
      </c>
      <c r="V51" s="31"/>
      <c r="W51" s="32"/>
      <c r="X51" s="32"/>
      <c r="Y51" s="32"/>
      <c r="Z51" s="8"/>
      <c r="AA51" s="33" t="str">
        <f>IF(COUNTIF(AA15:AA44,"GYJ")=0,"",COUNTIF(AA15:AA44,"GYJ"))</f>
        <v/>
      </c>
      <c r="AB51" s="31"/>
      <c r="AC51" s="32"/>
      <c r="AD51" s="32"/>
      <c r="AE51" s="32"/>
      <c r="AF51" s="8"/>
      <c r="AG51" s="33" t="str">
        <f>IF(COUNTIF(AG15:AG44,"GYJ")=0,"",COUNTIF(AG15:AG44,"GYJ"))</f>
        <v/>
      </c>
      <c r="AH51" s="31"/>
      <c r="AI51" s="32"/>
      <c r="AJ51" s="32"/>
      <c r="AK51" s="32"/>
      <c r="AL51" s="8"/>
      <c r="AM51" s="33" t="str">
        <f>IF(COUNTIF(AM15:AM44,"GYJ")=0,"",COUNTIF(AM15:AM44,"GYJ"))</f>
        <v/>
      </c>
      <c r="AN51" s="31"/>
      <c r="AO51" s="32"/>
      <c r="AP51" s="32"/>
      <c r="AQ51" s="32"/>
      <c r="AR51" s="8"/>
      <c r="AS51" s="33" t="str">
        <f>IF(COUNTIF(AS15:AS44,"GYJ")=0,"",COUNTIF(AS15:AS44,"GYJ"))</f>
        <v/>
      </c>
      <c r="AT51" s="31"/>
      <c r="AU51" s="32"/>
      <c r="AV51" s="32"/>
      <c r="AW51" s="32"/>
      <c r="AX51" s="8"/>
      <c r="AY51" s="33" t="str">
        <f>IF(COUNTIF(AY15:AY44,"GYJ")=0,"",COUNTIF(AY15:AY44,"GYJ"))</f>
        <v/>
      </c>
      <c r="AZ51" s="34"/>
      <c r="BA51" s="32"/>
      <c r="BB51" s="32"/>
      <c r="BC51" s="32"/>
      <c r="BD51" s="8"/>
      <c r="BE51" s="86" t="str">
        <f t="shared" si="24"/>
        <v/>
      </c>
    </row>
    <row r="52" spans="1:57" s="113" customFormat="1" ht="15.75" customHeight="1" x14ac:dyDescent="0.3">
      <c r="A52" s="166"/>
      <c r="B52" s="168"/>
      <c r="C52" s="167" t="s">
        <v>60</v>
      </c>
      <c r="D52" s="31"/>
      <c r="E52" s="32"/>
      <c r="F52" s="32"/>
      <c r="G52" s="32"/>
      <c r="H52" s="8"/>
      <c r="I52" s="33" t="str">
        <f>IF(COUNTIF(I15:I44,"GYJ(Z)")=0,"",COUNTIF(I15:I44,"GYJ(Z)"))</f>
        <v/>
      </c>
      <c r="J52" s="31"/>
      <c r="K52" s="32"/>
      <c r="L52" s="32"/>
      <c r="M52" s="32"/>
      <c r="N52" s="8"/>
      <c r="O52" s="33" t="str">
        <f>IF(COUNTIF(O15:O44,"GYJ(Z)")=0,"",COUNTIF(O15:O44,"GYJ(Z)"))</f>
        <v/>
      </c>
      <c r="P52" s="31"/>
      <c r="Q52" s="32"/>
      <c r="R52" s="32"/>
      <c r="S52" s="32"/>
      <c r="T52" s="8"/>
      <c r="U52" s="33" t="str">
        <f>IF(COUNTIF(U15:U44,"GYJ(Z)")=0,"",COUNTIF(U15:U44,"GYJ(Z)"))</f>
        <v/>
      </c>
      <c r="V52" s="31"/>
      <c r="W52" s="32"/>
      <c r="X52" s="32"/>
      <c r="Y52" s="32"/>
      <c r="Z52" s="8"/>
      <c r="AA52" s="33" t="str">
        <f>IF(COUNTIF(AA15:AA44,"GYJ(Z)")=0,"",COUNTIF(AA15:AA44,"GYJ(Z)"))</f>
        <v/>
      </c>
      <c r="AB52" s="31"/>
      <c r="AC52" s="32"/>
      <c r="AD52" s="32"/>
      <c r="AE52" s="32"/>
      <c r="AF52" s="8"/>
      <c r="AG52" s="33" t="str">
        <f>IF(COUNTIF(AG15:AG44,"GYJ(Z)")=0,"",COUNTIF(AG15:AG44,"GYJ(Z)"))</f>
        <v/>
      </c>
      <c r="AH52" s="31"/>
      <c r="AI52" s="32"/>
      <c r="AJ52" s="32"/>
      <c r="AK52" s="32"/>
      <c r="AL52" s="8"/>
      <c r="AM52" s="33" t="str">
        <f>IF(COUNTIF(AM15:AM44,"GYJ(Z)")=0,"",COUNTIF(AM15:AM44,"GYJ(Z)"))</f>
        <v/>
      </c>
      <c r="AN52" s="31"/>
      <c r="AO52" s="32"/>
      <c r="AP52" s="32"/>
      <c r="AQ52" s="32"/>
      <c r="AR52" s="8"/>
      <c r="AS52" s="33" t="str">
        <f>IF(COUNTIF(AS15:AS44,"GYJ(Z)")=0,"",COUNTIF(AS15:AS44,"GYJ(Z)"))</f>
        <v/>
      </c>
      <c r="AT52" s="31"/>
      <c r="AU52" s="32"/>
      <c r="AV52" s="32"/>
      <c r="AW52" s="32"/>
      <c r="AX52" s="8"/>
      <c r="AY52" s="33" t="str">
        <f>IF(COUNTIF(AY15:AY44,"GYJ(Z)")=0,"",COUNTIF(AY15:AY44,"GYJ(Z)"))</f>
        <v/>
      </c>
      <c r="AZ52" s="34"/>
      <c r="BA52" s="32"/>
      <c r="BB52" s="32"/>
      <c r="BC52" s="32"/>
      <c r="BD52" s="8"/>
      <c r="BE52" s="86" t="str">
        <f t="shared" si="24"/>
        <v/>
      </c>
    </row>
    <row r="53" spans="1:57" s="113" customFormat="1" ht="15.75" customHeight="1" x14ac:dyDescent="0.3">
      <c r="A53" s="166"/>
      <c r="B53" s="99"/>
      <c r="C53" s="30" t="s">
        <v>32</v>
      </c>
      <c r="D53" s="31"/>
      <c r="E53" s="32"/>
      <c r="F53" s="32"/>
      <c r="G53" s="32"/>
      <c r="H53" s="8"/>
      <c r="I53" s="33" t="str">
        <f>IF(COUNTIF(I15:I44,"K")=0,"",COUNTIF(I15:I44,"K"))</f>
        <v/>
      </c>
      <c r="J53" s="31"/>
      <c r="K53" s="32"/>
      <c r="L53" s="32"/>
      <c r="M53" s="32"/>
      <c r="N53" s="8"/>
      <c r="O53" s="33" t="str">
        <f>IF(COUNTIF(O15:O44,"K")=0,"",COUNTIF(O15:O44,"K"))</f>
        <v/>
      </c>
      <c r="P53" s="31"/>
      <c r="Q53" s="32"/>
      <c r="R53" s="32"/>
      <c r="S53" s="32"/>
      <c r="T53" s="8"/>
      <c r="U53" s="33" t="str">
        <f>IF(COUNTIF(U15:U44,"K")=0,"",COUNTIF(U15:U44,"K"))</f>
        <v/>
      </c>
      <c r="V53" s="31"/>
      <c r="W53" s="32"/>
      <c r="X53" s="32"/>
      <c r="Y53" s="32"/>
      <c r="Z53" s="8"/>
      <c r="AA53" s="33" t="str">
        <f>IF(COUNTIF(AA15:AA44,"K")=0,"",COUNTIF(AA15:AA44,"K"))</f>
        <v/>
      </c>
      <c r="AB53" s="31"/>
      <c r="AC53" s="32"/>
      <c r="AD53" s="32"/>
      <c r="AE53" s="32"/>
      <c r="AF53" s="8"/>
      <c r="AG53" s="33">
        <f>IF(COUNTIF(AG15:AG44,"K")=0,"",COUNTIF(AG15:AG44,"K"))</f>
        <v>2</v>
      </c>
      <c r="AH53" s="31"/>
      <c r="AI53" s="32"/>
      <c r="AJ53" s="32"/>
      <c r="AK53" s="32"/>
      <c r="AL53" s="8"/>
      <c r="AM53" s="33">
        <f>IF(COUNTIF(AM15:AM44,"K")=0,"",COUNTIF(AM15:AM44,"K"))</f>
        <v>1</v>
      </c>
      <c r="AN53" s="31"/>
      <c r="AO53" s="32"/>
      <c r="AP53" s="32"/>
      <c r="AQ53" s="32"/>
      <c r="AR53" s="8"/>
      <c r="AS53" s="33">
        <f>IF(COUNTIF(AS15:AS44,"K")=0,"",COUNTIF(AS15:AS44,"K"))</f>
        <v>1</v>
      </c>
      <c r="AT53" s="31"/>
      <c r="AU53" s="32"/>
      <c r="AV53" s="32"/>
      <c r="AW53" s="32"/>
      <c r="AX53" s="8"/>
      <c r="AY53" s="33">
        <f>IF(COUNTIF(AY15:AY44,"K")=0,"",COUNTIF(AY15:AY44,"K"))</f>
        <v>1</v>
      </c>
      <c r="AZ53" s="34"/>
      <c r="BA53" s="32"/>
      <c r="BB53" s="32"/>
      <c r="BC53" s="32"/>
      <c r="BD53" s="8"/>
      <c r="BE53" s="86">
        <f t="shared" si="24"/>
        <v>5</v>
      </c>
    </row>
    <row r="54" spans="1:57" s="113" customFormat="1" ht="15.75" customHeight="1" x14ac:dyDescent="0.3">
      <c r="A54" s="166"/>
      <c r="B54" s="99"/>
      <c r="C54" s="30" t="s">
        <v>33</v>
      </c>
      <c r="D54" s="31"/>
      <c r="E54" s="32"/>
      <c r="F54" s="32"/>
      <c r="G54" s="32"/>
      <c r="H54" s="8"/>
      <c r="I54" s="33" t="str">
        <f>IF(COUNTIF(I15:I44,"K(Z)")=0,"",COUNTIF(I15:I44,"K(Z)"))</f>
        <v/>
      </c>
      <c r="J54" s="31"/>
      <c r="K54" s="32"/>
      <c r="L54" s="32"/>
      <c r="M54" s="32"/>
      <c r="N54" s="8"/>
      <c r="O54" s="33" t="str">
        <f>IF(COUNTIF(O15:O44,"K(Z)")=0,"",COUNTIF(O15:O44,"K(Z)"))</f>
        <v/>
      </c>
      <c r="P54" s="31"/>
      <c r="Q54" s="32"/>
      <c r="R54" s="32"/>
      <c r="S54" s="32"/>
      <c r="T54" s="8"/>
      <c r="U54" s="33" t="str">
        <f>IF(COUNTIF(U15:U44,"K(Z)")=0,"",COUNTIF(U15:U44,"K(Z)"))</f>
        <v/>
      </c>
      <c r="V54" s="31"/>
      <c r="W54" s="32"/>
      <c r="X54" s="32"/>
      <c r="Y54" s="32"/>
      <c r="Z54" s="8"/>
      <c r="AA54" s="33" t="str">
        <f>IF(COUNTIF(AA15:AA44,"K(Z)")=0,"",COUNTIF(AA15:AA44,"K(Z)"))</f>
        <v/>
      </c>
      <c r="AB54" s="31"/>
      <c r="AC54" s="32"/>
      <c r="AD54" s="32"/>
      <c r="AE54" s="32"/>
      <c r="AF54" s="8"/>
      <c r="AG54" s="33" t="str">
        <f>IF(COUNTIF(AG15:AG44,"K(Z)")=0,"",COUNTIF(AG15:AG44,"K(Z)"))</f>
        <v/>
      </c>
      <c r="AH54" s="31"/>
      <c r="AI54" s="32"/>
      <c r="AJ54" s="32"/>
      <c r="AK54" s="32"/>
      <c r="AL54" s="8"/>
      <c r="AM54" s="33">
        <f>IF(COUNTIF(AM15:AM44,"K(Z)")=0,"",COUNTIF(AM15:AM44,"K(Z)"))</f>
        <v>1</v>
      </c>
      <c r="AN54" s="31"/>
      <c r="AO54" s="32"/>
      <c r="AP54" s="32"/>
      <c r="AQ54" s="32"/>
      <c r="AR54" s="8"/>
      <c r="AS54" s="33">
        <f>IF(COUNTIF(AS15:AS44,"K(Z)")=0,"",COUNTIF(AS15:AS44,"K(Z)"))</f>
        <v>1</v>
      </c>
      <c r="AT54" s="31"/>
      <c r="AU54" s="32"/>
      <c r="AV54" s="32"/>
      <c r="AW54" s="32"/>
      <c r="AX54" s="8"/>
      <c r="AY54" s="33">
        <f>IF(COUNTIF(AY15:AY44,"K(Z)")=0,"",COUNTIF(AY15:AY44,"K(Z)"))</f>
        <v>1</v>
      </c>
      <c r="AZ54" s="34"/>
      <c r="BA54" s="32"/>
      <c r="BB54" s="32"/>
      <c r="BC54" s="32"/>
      <c r="BD54" s="8"/>
      <c r="BE54" s="86">
        <f t="shared" si="24"/>
        <v>3</v>
      </c>
    </row>
    <row r="55" spans="1:57" s="113" customFormat="1" ht="15.75" customHeight="1" x14ac:dyDescent="0.3">
      <c r="A55" s="166"/>
      <c r="B55" s="99"/>
      <c r="C55" s="167" t="s">
        <v>23</v>
      </c>
      <c r="D55" s="31"/>
      <c r="E55" s="32"/>
      <c r="F55" s="32"/>
      <c r="G55" s="32"/>
      <c r="H55" s="8"/>
      <c r="I55" s="33" t="str">
        <f>IF(COUNTIF(I15:I44,"AV")=0,"",COUNTIF(I15:I44,"AV"))</f>
        <v/>
      </c>
      <c r="J55" s="31"/>
      <c r="K55" s="32"/>
      <c r="L55" s="32"/>
      <c r="M55" s="32"/>
      <c r="N55" s="8"/>
      <c r="O55" s="33" t="str">
        <f>IF(COUNTIF(O15:O44,"AV")=0,"",COUNTIF(O15:O44,"AV"))</f>
        <v/>
      </c>
      <c r="P55" s="31"/>
      <c r="Q55" s="32"/>
      <c r="R55" s="32"/>
      <c r="S55" s="32"/>
      <c r="T55" s="8"/>
      <c r="U55" s="33" t="str">
        <f>IF(COUNTIF(U15:U44,"AV")=0,"",COUNTIF(U15:U44,"AV"))</f>
        <v/>
      </c>
      <c r="V55" s="31"/>
      <c r="W55" s="32"/>
      <c r="X55" s="32"/>
      <c r="Y55" s="32"/>
      <c r="Z55" s="8"/>
      <c r="AA55" s="33" t="str">
        <f>IF(COUNTIF(AA15:AA44,"AV")=0,"",COUNTIF(AA15:AA44,"AV"))</f>
        <v/>
      </c>
      <c r="AB55" s="31"/>
      <c r="AC55" s="32"/>
      <c r="AD55" s="32"/>
      <c r="AE55" s="32"/>
      <c r="AF55" s="8"/>
      <c r="AG55" s="33" t="str">
        <f>IF(COUNTIF(AG15:AG44,"AV")=0,"",COUNTIF(AG15:AG44,"AV"))</f>
        <v/>
      </c>
      <c r="AH55" s="31"/>
      <c r="AI55" s="32"/>
      <c r="AJ55" s="32"/>
      <c r="AK55" s="32"/>
      <c r="AL55" s="8"/>
      <c r="AM55" s="33" t="str">
        <f>IF(COUNTIF(AM15:AM44,"AV")=0,"",COUNTIF(AM15:AM44,"AV"))</f>
        <v/>
      </c>
      <c r="AN55" s="31"/>
      <c r="AO55" s="32"/>
      <c r="AP55" s="32"/>
      <c r="AQ55" s="32"/>
      <c r="AR55" s="8"/>
      <c r="AS55" s="33" t="str">
        <f>IF(COUNTIF(AS15:AS44,"AV")=0,"",COUNTIF(AS15:AS44,"AV"))</f>
        <v/>
      </c>
      <c r="AT55" s="31"/>
      <c r="AU55" s="32"/>
      <c r="AV55" s="32"/>
      <c r="AW55" s="32"/>
      <c r="AX55" s="8"/>
      <c r="AY55" s="33" t="str">
        <f>IF(COUNTIF(AY15:AY44,"AV")=0,"",COUNTIF(AY15:AY44,"AV"))</f>
        <v/>
      </c>
      <c r="AZ55" s="34"/>
      <c r="BA55" s="32"/>
      <c r="BB55" s="32"/>
      <c r="BC55" s="32"/>
      <c r="BD55" s="8"/>
      <c r="BE55" s="86" t="str">
        <f t="shared" si="24"/>
        <v/>
      </c>
    </row>
    <row r="56" spans="1:57" s="113" customFormat="1" ht="15.75" customHeight="1" x14ac:dyDescent="0.3">
      <c r="A56" s="166"/>
      <c r="B56" s="99"/>
      <c r="C56" s="167" t="s">
        <v>61</v>
      </c>
      <c r="D56" s="31"/>
      <c r="E56" s="32"/>
      <c r="F56" s="32"/>
      <c r="G56" s="32"/>
      <c r="H56" s="8"/>
      <c r="I56" s="33" t="str">
        <f>IF(COUNTIF(I15:I44,"KV")=0,"",COUNTIF(I15:I44,"KV"))</f>
        <v/>
      </c>
      <c r="J56" s="31"/>
      <c r="K56" s="32"/>
      <c r="L56" s="32"/>
      <c r="M56" s="32"/>
      <c r="N56" s="8"/>
      <c r="O56" s="33" t="str">
        <f>IF(COUNTIF(O15:O44,"KV")=0,"",COUNTIF(O15:O44,"KV"))</f>
        <v/>
      </c>
      <c r="P56" s="31"/>
      <c r="Q56" s="32"/>
      <c r="R56" s="32"/>
      <c r="S56" s="32"/>
      <c r="T56" s="8"/>
      <c r="U56" s="33" t="str">
        <f>IF(COUNTIF(U15:U44,"KV")=0,"",COUNTIF(U15:U44,"KV"))</f>
        <v/>
      </c>
      <c r="V56" s="31"/>
      <c r="W56" s="32"/>
      <c r="X56" s="32"/>
      <c r="Y56" s="32"/>
      <c r="Z56" s="8"/>
      <c r="AA56" s="33" t="str">
        <f>IF(COUNTIF(AA15:AA44,"KV")=0,"",COUNTIF(AA15:AA44,"KV"))</f>
        <v/>
      </c>
      <c r="AB56" s="31"/>
      <c r="AC56" s="32"/>
      <c r="AD56" s="32"/>
      <c r="AE56" s="32"/>
      <c r="AF56" s="8"/>
      <c r="AG56" s="33" t="str">
        <f>IF(COUNTIF(AG15:AG44,"KV")=0,"",COUNTIF(AG15:AG44,"KV"))</f>
        <v/>
      </c>
      <c r="AH56" s="31"/>
      <c r="AI56" s="32"/>
      <c r="AJ56" s="32"/>
      <c r="AK56" s="32"/>
      <c r="AL56" s="8"/>
      <c r="AM56" s="33" t="str">
        <f>IF(COUNTIF(AM15:AM44,"KV")=0,"",COUNTIF(AM15:AM44,"KV"))</f>
        <v/>
      </c>
      <c r="AN56" s="31"/>
      <c r="AO56" s="32"/>
      <c r="AP56" s="32"/>
      <c r="AQ56" s="32"/>
      <c r="AR56" s="8"/>
      <c r="AS56" s="33" t="str">
        <f>IF(COUNTIF(AS15:AS44,"KV")=0,"",COUNTIF(AS15:AS44,"KV"))</f>
        <v/>
      </c>
      <c r="AT56" s="31"/>
      <c r="AU56" s="32"/>
      <c r="AV56" s="32"/>
      <c r="AW56" s="32"/>
      <c r="AX56" s="8"/>
      <c r="AY56" s="33" t="str">
        <f>IF(COUNTIF(AY15:AY44,"KV")=0,"",COUNTIF(AY15:AY44,"KV"))</f>
        <v/>
      </c>
      <c r="AZ56" s="34"/>
      <c r="BA56" s="32"/>
      <c r="BB56" s="32"/>
      <c r="BC56" s="32"/>
      <c r="BD56" s="8"/>
      <c r="BE56" s="86" t="str">
        <f t="shared" si="24"/>
        <v/>
      </c>
    </row>
    <row r="57" spans="1:57" s="113" customFormat="1" ht="15.75" customHeight="1" x14ac:dyDescent="0.3">
      <c r="A57" s="166"/>
      <c r="B57" s="99"/>
      <c r="C57" s="167" t="s">
        <v>62</v>
      </c>
      <c r="D57" s="39"/>
      <c r="E57" s="40"/>
      <c r="F57" s="40"/>
      <c r="G57" s="40"/>
      <c r="H57" s="17"/>
      <c r="I57" s="33" t="str">
        <f>IF(COUNTIF(I15:I44,"SZG")=0,"",COUNTIF(I15:I44,"SZG"))</f>
        <v/>
      </c>
      <c r="J57" s="39"/>
      <c r="K57" s="40"/>
      <c r="L57" s="40"/>
      <c r="M57" s="40"/>
      <c r="N57" s="17"/>
      <c r="O57" s="33" t="str">
        <f>IF(COUNTIF(O15:O44,"SZG")=0,"",COUNTIF(O15:O44,"SZG"))</f>
        <v/>
      </c>
      <c r="P57" s="39"/>
      <c r="Q57" s="40"/>
      <c r="R57" s="40"/>
      <c r="S57" s="40"/>
      <c r="T57" s="17"/>
      <c r="U57" s="33" t="str">
        <f>IF(COUNTIF(U15:U44,"SZG")=0,"",COUNTIF(U15:U44,"SZG"))</f>
        <v/>
      </c>
      <c r="V57" s="39"/>
      <c r="W57" s="40"/>
      <c r="X57" s="40"/>
      <c r="Y57" s="40"/>
      <c r="Z57" s="17"/>
      <c r="AA57" s="33" t="str">
        <f>IF(COUNTIF(AA15:AA44,"SZG")=0,"",COUNTIF(AA15:AA44,"SZG"))</f>
        <v/>
      </c>
      <c r="AB57" s="39"/>
      <c r="AC57" s="40"/>
      <c r="AD57" s="40"/>
      <c r="AE57" s="40"/>
      <c r="AF57" s="17"/>
      <c r="AG57" s="33" t="str">
        <f>IF(COUNTIF(AG15:AG44,"SZG")=0,"",COUNTIF(AG15:AG44,"SZG"))</f>
        <v/>
      </c>
      <c r="AH57" s="39"/>
      <c r="AI57" s="40"/>
      <c r="AJ57" s="40"/>
      <c r="AK57" s="40"/>
      <c r="AL57" s="17"/>
      <c r="AM57" s="33" t="str">
        <f>IF(COUNTIF(AM15:AM44,"SZG")=0,"",COUNTIF(AM15:AM44,"SZG"))</f>
        <v/>
      </c>
      <c r="AN57" s="39"/>
      <c r="AO57" s="40"/>
      <c r="AP57" s="40"/>
      <c r="AQ57" s="40"/>
      <c r="AR57" s="17"/>
      <c r="AS57" s="33" t="str">
        <f>IF(COUNTIF(AS15:AS44,"SZG")=0,"",COUNTIF(AS15:AS44,"SZG"))</f>
        <v/>
      </c>
      <c r="AT57" s="39"/>
      <c r="AU57" s="40"/>
      <c r="AV57" s="40"/>
      <c r="AW57" s="40"/>
      <c r="AX57" s="17"/>
      <c r="AY57" s="33" t="str">
        <f>IF(COUNTIF(AY15:AY44,"SZG")=0,"",COUNTIF(AY15:AY44,"SZG"))</f>
        <v/>
      </c>
      <c r="AZ57" s="34"/>
      <c r="BA57" s="32"/>
      <c r="BB57" s="32"/>
      <c r="BC57" s="32"/>
      <c r="BD57" s="8"/>
      <c r="BE57" s="86" t="str">
        <f t="shared" si="24"/>
        <v/>
      </c>
    </row>
    <row r="58" spans="1:57" s="113" customFormat="1" ht="15.75" customHeight="1" x14ac:dyDescent="0.3">
      <c r="A58" s="166"/>
      <c r="B58" s="99"/>
      <c r="C58" s="167" t="s">
        <v>63</v>
      </c>
      <c r="D58" s="39"/>
      <c r="E58" s="40"/>
      <c r="F58" s="40"/>
      <c r="G58" s="40"/>
      <c r="H58" s="17"/>
      <c r="I58" s="33" t="str">
        <f>IF(COUNTIF(I15:I44,"ZV")=0,"",COUNTIF(I15:I44,"ZV"))</f>
        <v/>
      </c>
      <c r="J58" s="39"/>
      <c r="K58" s="40"/>
      <c r="L58" s="40"/>
      <c r="M58" s="40"/>
      <c r="N58" s="17"/>
      <c r="O58" s="33" t="str">
        <f>IF(COUNTIF(O15:O44,"ZV")=0,"",COUNTIF(O15:O44,"ZV"))</f>
        <v/>
      </c>
      <c r="P58" s="39"/>
      <c r="Q58" s="40"/>
      <c r="R58" s="40"/>
      <c r="S58" s="40"/>
      <c r="T58" s="17"/>
      <c r="U58" s="33" t="str">
        <f>IF(COUNTIF(U15:U44,"ZV")=0,"",COUNTIF(U15:U44,"ZV"))</f>
        <v/>
      </c>
      <c r="V58" s="39"/>
      <c r="W58" s="40"/>
      <c r="X58" s="40"/>
      <c r="Y58" s="40"/>
      <c r="Z58" s="17"/>
      <c r="AA58" s="33" t="str">
        <f>IF(COUNTIF(AA15:AA44,"ZV")=0,"",COUNTIF(AA15:AA44,"ZV"))</f>
        <v/>
      </c>
      <c r="AB58" s="39"/>
      <c r="AC58" s="40"/>
      <c r="AD58" s="40"/>
      <c r="AE58" s="40"/>
      <c r="AF58" s="17"/>
      <c r="AG58" s="33" t="str">
        <f>IF(COUNTIF(AG15:AG44,"ZV")=0,"",COUNTIF(AG15:AG44,"ZV"))</f>
        <v/>
      </c>
      <c r="AH58" s="39"/>
      <c r="AI58" s="40"/>
      <c r="AJ58" s="40"/>
      <c r="AK58" s="40"/>
      <c r="AL58" s="17"/>
      <c r="AM58" s="33" t="str">
        <f>IF(COUNTIF(AM15:AM44,"ZV")=0,"",COUNTIF(AM15:AM44,"ZV"))</f>
        <v/>
      </c>
      <c r="AN58" s="39"/>
      <c r="AO58" s="40"/>
      <c r="AP58" s="40"/>
      <c r="AQ58" s="40"/>
      <c r="AR58" s="17"/>
      <c r="AS58" s="33" t="str">
        <f>IF(COUNTIF(AS15:AS44,"ZV")=0,"",COUNTIF(AS15:AS44,"ZV"))</f>
        <v/>
      </c>
      <c r="AT58" s="39"/>
      <c r="AU58" s="40"/>
      <c r="AV58" s="40"/>
      <c r="AW58" s="40"/>
      <c r="AX58" s="17"/>
      <c r="AY58" s="33" t="str">
        <f>IF(COUNTIF(AY15:AY44,"ZV")=0,"",COUNTIF(AY15:AY44,"ZV"))</f>
        <v/>
      </c>
      <c r="AZ58" s="34"/>
      <c r="BA58" s="32"/>
      <c r="BB58" s="32"/>
      <c r="BC58" s="32"/>
      <c r="BD58" s="8"/>
      <c r="BE58" s="86" t="str">
        <f t="shared" si="24"/>
        <v/>
      </c>
    </row>
    <row r="59" spans="1:57" s="113" customFormat="1" ht="15.75" customHeight="1" thickBot="1" x14ac:dyDescent="0.35">
      <c r="A59" s="41"/>
      <c r="B59" s="27"/>
      <c r="C59" s="28" t="s">
        <v>24</v>
      </c>
      <c r="D59" s="42"/>
      <c r="E59" s="43"/>
      <c r="F59" s="43"/>
      <c r="G59" s="43"/>
      <c r="H59" s="44"/>
      <c r="I59" s="45" t="str">
        <f>IF(SUM(I47:I58)=0,"",SUM(I47:I58))</f>
        <v/>
      </c>
      <c r="J59" s="42"/>
      <c r="K59" s="43"/>
      <c r="L59" s="43"/>
      <c r="M59" s="43"/>
      <c r="N59" s="44"/>
      <c r="O59" s="45" t="str">
        <f>IF(SUM(O47:O58)=0,"",SUM(O47:O58))</f>
        <v/>
      </c>
      <c r="P59" s="42"/>
      <c r="Q59" s="43"/>
      <c r="R59" s="43"/>
      <c r="S59" s="43"/>
      <c r="T59" s="44"/>
      <c r="U59" s="45" t="str">
        <f>IF(SUM(U47:U58)=0,"",SUM(U47:U58))</f>
        <v/>
      </c>
      <c r="V59" s="42"/>
      <c r="W59" s="43"/>
      <c r="X59" s="43"/>
      <c r="Y59" s="43"/>
      <c r="Z59" s="44"/>
      <c r="AA59" s="45" t="str">
        <f>IF(SUM(AA47:AA58)=0,"",SUM(AA47:AA58))</f>
        <v/>
      </c>
      <c r="AB59" s="42"/>
      <c r="AC59" s="43"/>
      <c r="AD59" s="43"/>
      <c r="AE59" s="43"/>
      <c r="AF59" s="44"/>
      <c r="AG59" s="45">
        <f>IF(SUM(AG47:AG58)=0,"",SUM(AG47:AG58))</f>
        <v>6</v>
      </c>
      <c r="AH59" s="42"/>
      <c r="AI59" s="43"/>
      <c r="AJ59" s="43"/>
      <c r="AK59" s="43"/>
      <c r="AL59" s="44"/>
      <c r="AM59" s="45">
        <f>IF(SUM(AM47:AM58)=0,"",SUM(AM47:AM58))</f>
        <v>5</v>
      </c>
      <c r="AN59" s="42"/>
      <c r="AO59" s="43"/>
      <c r="AP59" s="43"/>
      <c r="AQ59" s="43"/>
      <c r="AR59" s="44"/>
      <c r="AS59" s="45">
        <f>IF(SUM(AS47:AS58)=0,"",SUM(AS47:AS58))</f>
        <v>5</v>
      </c>
      <c r="AT59" s="42"/>
      <c r="AU59" s="43"/>
      <c r="AV59" s="43"/>
      <c r="AW59" s="43"/>
      <c r="AX59" s="44"/>
      <c r="AY59" s="45">
        <f>IF(SUM(AY47:AY58)=0,"",SUM(AY47:AY58))</f>
        <v>4</v>
      </c>
      <c r="AZ59" s="46"/>
      <c r="BA59" s="43"/>
      <c r="BB59" s="43"/>
      <c r="BC59" s="43"/>
      <c r="BD59" s="44"/>
      <c r="BE59" s="86">
        <f t="shared" si="24"/>
        <v>20</v>
      </c>
    </row>
    <row r="60" spans="1:57" s="113" customFormat="1" ht="15.75" customHeight="1" thickTop="1" x14ac:dyDescent="0.3">
      <c r="A60" s="169"/>
      <c r="B60" s="170"/>
      <c r="C60" s="170"/>
    </row>
    <row r="61" spans="1:57" s="113" customFormat="1" ht="15.75" customHeight="1" x14ac:dyDescent="0.3">
      <c r="A61" s="169"/>
      <c r="B61" s="170"/>
      <c r="C61" s="170"/>
    </row>
    <row r="62" spans="1:57" s="113" customFormat="1" ht="15.75" customHeight="1" x14ac:dyDescent="0.3">
      <c r="A62" s="169"/>
      <c r="B62" s="170"/>
      <c r="C62" s="170"/>
    </row>
    <row r="63" spans="1:57" s="113" customFormat="1" ht="15.75" customHeight="1" x14ac:dyDescent="0.3">
      <c r="A63" s="169"/>
      <c r="B63" s="170"/>
      <c r="C63" s="170"/>
    </row>
    <row r="64" spans="1:57" s="113" customFormat="1" ht="15.75" customHeight="1" x14ac:dyDescent="0.3">
      <c r="A64" s="169"/>
      <c r="B64" s="170"/>
      <c r="C64" s="170"/>
    </row>
    <row r="65" spans="1:3" s="113" customFormat="1" ht="15.75" customHeight="1" x14ac:dyDescent="0.3">
      <c r="A65" s="169"/>
      <c r="B65" s="170"/>
      <c r="C65" s="170"/>
    </row>
    <row r="66" spans="1:3" s="113" customFormat="1" ht="15.75" customHeight="1" x14ac:dyDescent="0.3">
      <c r="A66" s="169"/>
      <c r="B66" s="170"/>
      <c r="C66" s="170"/>
    </row>
    <row r="67" spans="1:3" s="113" customFormat="1" ht="15.75" customHeight="1" x14ac:dyDescent="0.3">
      <c r="A67" s="169"/>
      <c r="B67" s="170"/>
      <c r="C67" s="170"/>
    </row>
    <row r="68" spans="1:3" s="113" customFormat="1" ht="15.75" customHeight="1" x14ac:dyDescent="0.3">
      <c r="A68" s="169"/>
      <c r="B68" s="170"/>
      <c r="C68" s="170"/>
    </row>
    <row r="69" spans="1:3" s="113" customFormat="1" ht="15.75" customHeight="1" x14ac:dyDescent="0.3">
      <c r="A69" s="169"/>
      <c r="B69" s="170"/>
      <c r="C69" s="170"/>
    </row>
    <row r="70" spans="1:3" s="113" customFormat="1" ht="15.75" customHeight="1" x14ac:dyDescent="0.3">
      <c r="A70" s="169"/>
      <c r="B70" s="170"/>
      <c r="C70" s="170"/>
    </row>
    <row r="71" spans="1:3" s="113" customFormat="1" ht="15.75" customHeight="1" x14ac:dyDescent="0.3">
      <c r="A71" s="169"/>
      <c r="B71" s="170"/>
      <c r="C71" s="170"/>
    </row>
    <row r="72" spans="1:3" s="113" customFormat="1" ht="15.75" customHeight="1" x14ac:dyDescent="0.3">
      <c r="A72" s="169"/>
      <c r="B72" s="170"/>
      <c r="C72" s="170"/>
    </row>
    <row r="73" spans="1:3" s="113" customFormat="1" ht="15.75" customHeight="1" x14ac:dyDescent="0.3">
      <c r="A73" s="169"/>
      <c r="B73" s="170"/>
      <c r="C73" s="170"/>
    </row>
    <row r="74" spans="1:3" s="113" customFormat="1" ht="15.75" customHeight="1" x14ac:dyDescent="0.3">
      <c r="A74" s="169"/>
      <c r="B74" s="170"/>
      <c r="C74" s="170"/>
    </row>
    <row r="75" spans="1:3" s="113" customFormat="1" ht="15.75" customHeight="1" x14ac:dyDescent="0.3">
      <c r="A75" s="169"/>
      <c r="B75" s="170"/>
      <c r="C75" s="170"/>
    </row>
    <row r="76" spans="1:3" s="113" customFormat="1" ht="15.75" customHeight="1" x14ac:dyDescent="0.3">
      <c r="A76" s="169"/>
      <c r="B76" s="170"/>
      <c r="C76" s="170"/>
    </row>
    <row r="77" spans="1:3" s="113" customFormat="1" ht="15.75" customHeight="1" x14ac:dyDescent="0.3">
      <c r="A77" s="169"/>
      <c r="B77" s="170"/>
      <c r="C77" s="170"/>
    </row>
    <row r="78" spans="1:3" s="113" customFormat="1" ht="15.75" customHeight="1" x14ac:dyDescent="0.3">
      <c r="A78" s="169"/>
      <c r="B78" s="170"/>
      <c r="C78" s="170"/>
    </row>
    <row r="79" spans="1:3" s="113" customFormat="1" ht="15.75" customHeight="1" x14ac:dyDescent="0.3">
      <c r="A79" s="169"/>
      <c r="B79" s="170"/>
      <c r="C79" s="170"/>
    </row>
    <row r="80" spans="1:3" s="113" customFormat="1" ht="15.75" customHeight="1" x14ac:dyDescent="0.3">
      <c r="A80" s="169"/>
      <c r="B80" s="170"/>
      <c r="C80" s="170"/>
    </row>
    <row r="81" spans="1:3" s="113" customFormat="1" ht="15.75" customHeight="1" x14ac:dyDescent="0.3">
      <c r="A81" s="169"/>
      <c r="B81" s="170"/>
      <c r="C81" s="170"/>
    </row>
    <row r="82" spans="1:3" s="113" customFormat="1" ht="15.75" customHeight="1" x14ac:dyDescent="0.3">
      <c r="A82" s="169"/>
      <c r="B82" s="170"/>
      <c r="C82" s="170"/>
    </row>
    <row r="83" spans="1:3" s="113" customFormat="1" ht="15.75" customHeight="1" x14ac:dyDescent="0.3">
      <c r="A83" s="169"/>
      <c r="B83" s="170"/>
      <c r="C83" s="170"/>
    </row>
    <row r="84" spans="1:3" s="113" customFormat="1" ht="15.75" customHeight="1" x14ac:dyDescent="0.3">
      <c r="A84" s="169"/>
      <c r="B84" s="170"/>
      <c r="C84" s="170"/>
    </row>
    <row r="85" spans="1:3" s="113" customFormat="1" ht="15.75" customHeight="1" x14ac:dyDescent="0.3">
      <c r="A85" s="169"/>
      <c r="B85" s="170"/>
      <c r="C85" s="170"/>
    </row>
    <row r="86" spans="1:3" s="113" customFormat="1" ht="15.75" customHeight="1" x14ac:dyDescent="0.3">
      <c r="A86" s="169"/>
      <c r="B86" s="170"/>
      <c r="C86" s="170"/>
    </row>
    <row r="87" spans="1:3" s="113" customFormat="1" ht="15.75" customHeight="1" x14ac:dyDescent="0.3">
      <c r="A87" s="169"/>
      <c r="B87" s="170"/>
      <c r="C87" s="170"/>
    </row>
    <row r="88" spans="1:3" s="113" customFormat="1" ht="15.75" customHeight="1" x14ac:dyDescent="0.3">
      <c r="A88" s="169"/>
      <c r="B88" s="170"/>
      <c r="C88" s="170"/>
    </row>
    <row r="89" spans="1:3" s="113" customFormat="1" ht="15.75" customHeight="1" x14ac:dyDescent="0.3">
      <c r="A89" s="169"/>
      <c r="B89" s="170"/>
      <c r="C89" s="170"/>
    </row>
    <row r="90" spans="1:3" s="113" customFormat="1" ht="15.75" customHeight="1" x14ac:dyDescent="0.3">
      <c r="A90" s="169"/>
      <c r="B90" s="170"/>
      <c r="C90" s="170"/>
    </row>
    <row r="91" spans="1:3" s="113" customFormat="1" ht="15.75" customHeight="1" x14ac:dyDescent="0.3">
      <c r="A91" s="169"/>
      <c r="B91" s="170"/>
      <c r="C91" s="170"/>
    </row>
    <row r="92" spans="1:3" s="113" customFormat="1" ht="15.75" customHeight="1" x14ac:dyDescent="0.3">
      <c r="A92" s="169"/>
      <c r="B92" s="170"/>
      <c r="C92" s="170"/>
    </row>
    <row r="93" spans="1:3" s="113" customFormat="1" ht="15.75" customHeight="1" x14ac:dyDescent="0.3">
      <c r="A93" s="169"/>
      <c r="B93" s="170"/>
      <c r="C93" s="170"/>
    </row>
    <row r="94" spans="1:3" s="113" customFormat="1" ht="15.75" customHeight="1" x14ac:dyDescent="0.3">
      <c r="A94" s="169"/>
      <c r="B94" s="170"/>
      <c r="C94" s="170"/>
    </row>
    <row r="95" spans="1:3" s="113" customFormat="1" ht="15.75" customHeight="1" x14ac:dyDescent="0.3">
      <c r="A95" s="169"/>
      <c r="B95" s="170"/>
      <c r="C95" s="170"/>
    </row>
    <row r="96" spans="1:3" s="113" customFormat="1" ht="15.75" customHeight="1" x14ac:dyDescent="0.3">
      <c r="A96" s="169"/>
      <c r="B96" s="170"/>
      <c r="C96" s="170"/>
    </row>
    <row r="97" spans="1:3" s="113" customFormat="1" ht="15.75" customHeight="1" x14ac:dyDescent="0.3">
      <c r="A97" s="169"/>
      <c r="B97" s="170"/>
      <c r="C97" s="170"/>
    </row>
    <row r="98" spans="1:3" s="113" customFormat="1" ht="15.75" customHeight="1" x14ac:dyDescent="0.3">
      <c r="A98" s="169"/>
      <c r="B98" s="170"/>
      <c r="C98" s="170"/>
    </row>
    <row r="99" spans="1:3" s="113" customFormat="1" ht="15.75" customHeight="1" x14ac:dyDescent="0.3">
      <c r="A99" s="169"/>
      <c r="B99" s="170"/>
      <c r="C99" s="170"/>
    </row>
    <row r="100" spans="1:3" s="113" customFormat="1" ht="15.75" customHeight="1" x14ac:dyDescent="0.3">
      <c r="A100" s="169"/>
      <c r="B100" s="170"/>
      <c r="C100" s="170"/>
    </row>
    <row r="101" spans="1:3" s="113" customFormat="1" ht="15.75" customHeight="1" x14ac:dyDescent="0.3">
      <c r="A101" s="169"/>
      <c r="B101" s="170"/>
      <c r="C101" s="170"/>
    </row>
    <row r="102" spans="1:3" s="113" customFormat="1" ht="15.75" customHeight="1" x14ac:dyDescent="0.3">
      <c r="A102" s="169"/>
      <c r="B102" s="170"/>
      <c r="C102" s="170"/>
    </row>
    <row r="103" spans="1:3" s="113" customFormat="1" ht="15.75" customHeight="1" x14ac:dyDescent="0.3">
      <c r="A103" s="169"/>
      <c r="B103" s="170"/>
      <c r="C103" s="170"/>
    </row>
    <row r="104" spans="1:3" s="113" customFormat="1" ht="15.75" customHeight="1" x14ac:dyDescent="0.3">
      <c r="A104" s="169"/>
      <c r="B104" s="170"/>
      <c r="C104" s="170"/>
    </row>
    <row r="105" spans="1:3" s="113" customFormat="1" ht="15.75" customHeight="1" x14ac:dyDescent="0.3">
      <c r="A105" s="169"/>
      <c r="B105" s="170"/>
      <c r="C105" s="170"/>
    </row>
    <row r="106" spans="1:3" s="113" customFormat="1" ht="15.75" customHeight="1" x14ac:dyDescent="0.3">
      <c r="A106" s="169"/>
      <c r="B106" s="170"/>
      <c r="C106" s="170"/>
    </row>
    <row r="107" spans="1:3" s="113" customFormat="1" ht="15.75" customHeight="1" x14ac:dyDescent="0.3">
      <c r="A107" s="169"/>
      <c r="B107" s="170"/>
      <c r="C107" s="170"/>
    </row>
    <row r="108" spans="1:3" s="113" customFormat="1" ht="15.75" customHeight="1" x14ac:dyDescent="0.3">
      <c r="A108" s="169"/>
      <c r="B108" s="170"/>
      <c r="C108" s="170"/>
    </row>
    <row r="109" spans="1:3" s="113" customFormat="1" ht="15.75" customHeight="1" x14ac:dyDescent="0.3">
      <c r="A109" s="169"/>
      <c r="B109" s="170"/>
      <c r="C109" s="170"/>
    </row>
    <row r="110" spans="1:3" s="113" customFormat="1" ht="15.75" customHeight="1" x14ac:dyDescent="0.3">
      <c r="A110" s="169"/>
      <c r="B110" s="170"/>
      <c r="C110" s="170"/>
    </row>
    <row r="111" spans="1:3" s="113" customFormat="1" ht="15.75" customHeight="1" x14ac:dyDescent="0.3">
      <c r="A111" s="169"/>
      <c r="B111" s="170"/>
      <c r="C111" s="170"/>
    </row>
    <row r="112" spans="1:3" s="113" customFormat="1" ht="15.75" customHeight="1" x14ac:dyDescent="0.3">
      <c r="A112" s="169"/>
      <c r="B112" s="170"/>
      <c r="C112" s="170"/>
    </row>
    <row r="113" spans="1:3" s="113" customFormat="1" ht="15.75" customHeight="1" x14ac:dyDescent="0.3">
      <c r="A113" s="169"/>
      <c r="B113" s="170"/>
      <c r="C113" s="170"/>
    </row>
    <row r="114" spans="1:3" s="113" customFormat="1" ht="15.75" customHeight="1" x14ac:dyDescent="0.3">
      <c r="A114" s="169"/>
      <c r="B114" s="170"/>
      <c r="C114" s="170"/>
    </row>
    <row r="115" spans="1:3" s="113" customFormat="1" ht="15.75" customHeight="1" x14ac:dyDescent="0.3">
      <c r="A115" s="169"/>
      <c r="B115" s="170"/>
      <c r="C115" s="170"/>
    </row>
    <row r="116" spans="1:3" s="113" customFormat="1" ht="15.75" customHeight="1" x14ac:dyDescent="0.3">
      <c r="A116" s="169"/>
      <c r="B116" s="170"/>
      <c r="C116" s="170"/>
    </row>
    <row r="117" spans="1:3" s="113" customFormat="1" ht="15.75" customHeight="1" x14ac:dyDescent="0.3">
      <c r="A117" s="169"/>
      <c r="B117" s="170"/>
      <c r="C117" s="170"/>
    </row>
    <row r="118" spans="1:3" s="113" customFormat="1" ht="15.75" customHeight="1" x14ac:dyDescent="0.3">
      <c r="A118" s="169"/>
      <c r="B118" s="170"/>
      <c r="C118" s="170"/>
    </row>
    <row r="119" spans="1:3" s="113" customFormat="1" ht="15.75" customHeight="1" x14ac:dyDescent="0.3">
      <c r="A119" s="169"/>
      <c r="B119" s="170"/>
      <c r="C119" s="170"/>
    </row>
    <row r="120" spans="1:3" s="113" customFormat="1" ht="15.75" customHeight="1" x14ac:dyDescent="0.3">
      <c r="A120" s="169"/>
      <c r="B120" s="170"/>
      <c r="C120" s="170"/>
    </row>
    <row r="121" spans="1:3" s="113" customFormat="1" ht="15.75" customHeight="1" x14ac:dyDescent="0.3">
      <c r="A121" s="169"/>
      <c r="B121" s="170"/>
      <c r="C121" s="170"/>
    </row>
    <row r="122" spans="1:3" s="113" customFormat="1" ht="15.75" customHeight="1" x14ac:dyDescent="0.3">
      <c r="A122" s="169"/>
      <c r="B122" s="170"/>
      <c r="C122" s="170"/>
    </row>
    <row r="123" spans="1:3" s="113" customFormat="1" ht="15.75" customHeight="1" x14ac:dyDescent="0.3">
      <c r="A123" s="169"/>
      <c r="B123" s="170"/>
      <c r="C123" s="170"/>
    </row>
    <row r="124" spans="1:3" s="113" customFormat="1" ht="15.75" customHeight="1" x14ac:dyDescent="0.3">
      <c r="A124" s="169"/>
      <c r="B124" s="170"/>
      <c r="C124" s="170"/>
    </row>
    <row r="125" spans="1:3" s="113" customFormat="1" ht="15.75" customHeight="1" x14ac:dyDescent="0.3">
      <c r="A125" s="169"/>
      <c r="B125" s="111"/>
      <c r="C125" s="111"/>
    </row>
    <row r="126" spans="1:3" s="113" customFormat="1" ht="15.75" customHeight="1" x14ac:dyDescent="0.3">
      <c r="A126" s="169"/>
      <c r="B126" s="111"/>
      <c r="C126" s="111"/>
    </row>
    <row r="127" spans="1:3" s="113" customFormat="1" ht="15.75" customHeight="1" x14ac:dyDescent="0.3">
      <c r="A127" s="169"/>
      <c r="B127" s="111"/>
      <c r="C127" s="111"/>
    </row>
    <row r="128" spans="1:3" s="113" customFormat="1" ht="15.75" customHeight="1" x14ac:dyDescent="0.3">
      <c r="A128" s="169"/>
      <c r="B128" s="111"/>
      <c r="C128" s="111"/>
    </row>
    <row r="129" spans="1:57" s="113" customFormat="1" ht="15.75" customHeight="1" x14ac:dyDescent="0.3">
      <c r="A129" s="169"/>
      <c r="B129" s="111"/>
      <c r="C129" s="111"/>
    </row>
    <row r="130" spans="1:57" s="113" customFormat="1" ht="15.75" customHeight="1" x14ac:dyDescent="0.3">
      <c r="A130" s="169"/>
      <c r="B130" s="111"/>
      <c r="C130" s="111"/>
    </row>
    <row r="131" spans="1:57" s="113" customFormat="1" ht="15.75" customHeight="1" x14ac:dyDescent="0.3">
      <c r="A131" s="169"/>
      <c r="B131" s="111"/>
      <c r="C131" s="111"/>
    </row>
    <row r="132" spans="1:57" ht="15.75" customHeight="1" x14ac:dyDescent="0.3">
      <c r="A132" s="169"/>
      <c r="B132" s="111"/>
      <c r="C132" s="111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3"/>
      <c r="AH132" s="113"/>
      <c r="AI132" s="113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  <c r="AV132" s="113"/>
      <c r="AW132" s="113"/>
      <c r="AX132" s="113"/>
      <c r="AY132" s="113"/>
      <c r="AZ132" s="113"/>
      <c r="BA132" s="113"/>
      <c r="BB132" s="113"/>
      <c r="BC132" s="113"/>
      <c r="BD132" s="113"/>
      <c r="BE132" s="113"/>
    </row>
    <row r="133" spans="1:57" ht="15.75" customHeight="1" x14ac:dyDescent="0.3">
      <c r="A133" s="169"/>
      <c r="B133" s="111"/>
      <c r="C133" s="111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3"/>
      <c r="AM133" s="113"/>
      <c r="AN133" s="113"/>
      <c r="AO133" s="113"/>
      <c r="AP133" s="113"/>
      <c r="AQ133" s="113"/>
      <c r="AR133" s="113"/>
      <c r="AS133" s="113"/>
      <c r="AT133" s="113"/>
      <c r="AU133" s="113"/>
      <c r="AV133" s="113"/>
      <c r="AW133" s="113"/>
      <c r="AX133" s="113"/>
      <c r="AY133" s="113"/>
      <c r="AZ133" s="113"/>
      <c r="BA133" s="113"/>
      <c r="BB133" s="113"/>
      <c r="BC133" s="113"/>
      <c r="BD133" s="113"/>
      <c r="BE133" s="113"/>
    </row>
    <row r="134" spans="1:57" ht="15.75" customHeight="1" x14ac:dyDescent="0.3">
      <c r="A134" s="171"/>
      <c r="B134" s="109"/>
      <c r="C134" s="109"/>
    </row>
    <row r="135" spans="1:57" ht="15.75" customHeight="1" x14ac:dyDescent="0.3">
      <c r="A135" s="171"/>
      <c r="B135" s="109"/>
      <c r="C135" s="109"/>
    </row>
    <row r="136" spans="1:57" ht="15.75" customHeight="1" x14ac:dyDescent="0.3">
      <c r="A136" s="171"/>
      <c r="B136" s="109"/>
      <c r="C136" s="109"/>
    </row>
    <row r="137" spans="1:57" ht="15.75" customHeight="1" x14ac:dyDescent="0.3">
      <c r="A137" s="171"/>
      <c r="B137" s="109"/>
      <c r="C137" s="109"/>
    </row>
    <row r="138" spans="1:57" ht="15.75" customHeight="1" x14ac:dyDescent="0.3">
      <c r="A138" s="171"/>
      <c r="B138" s="109"/>
      <c r="C138" s="109"/>
    </row>
    <row r="139" spans="1:57" ht="15.75" customHeight="1" x14ac:dyDescent="0.3">
      <c r="A139" s="171"/>
      <c r="B139" s="109"/>
      <c r="C139" s="109"/>
    </row>
    <row r="140" spans="1:57" ht="15.75" customHeight="1" x14ac:dyDescent="0.3">
      <c r="A140" s="171"/>
      <c r="B140" s="109"/>
      <c r="C140" s="109"/>
    </row>
    <row r="141" spans="1:57" ht="15.75" customHeight="1" x14ac:dyDescent="0.3">
      <c r="A141" s="171"/>
      <c r="B141" s="109"/>
      <c r="C141" s="109"/>
    </row>
    <row r="142" spans="1:57" ht="15.75" customHeight="1" x14ac:dyDescent="0.3">
      <c r="A142" s="171"/>
      <c r="B142" s="109"/>
      <c r="C142" s="109"/>
    </row>
    <row r="143" spans="1:57" ht="15.75" customHeight="1" x14ac:dyDescent="0.3">
      <c r="A143" s="171"/>
      <c r="B143" s="109"/>
      <c r="C143" s="109"/>
    </row>
    <row r="144" spans="1:57" ht="15.75" customHeight="1" x14ac:dyDescent="0.3">
      <c r="A144" s="171"/>
      <c r="B144" s="109"/>
      <c r="C144" s="109"/>
    </row>
    <row r="145" spans="1:3" ht="15.75" customHeight="1" x14ac:dyDescent="0.3">
      <c r="A145" s="171"/>
      <c r="B145" s="109"/>
      <c r="C145" s="109"/>
    </row>
    <row r="146" spans="1:3" ht="15.75" customHeight="1" x14ac:dyDescent="0.3">
      <c r="A146" s="171"/>
      <c r="B146" s="109"/>
      <c r="C146" s="109"/>
    </row>
    <row r="147" spans="1:3" ht="15.75" customHeight="1" x14ac:dyDescent="0.3">
      <c r="A147" s="171"/>
      <c r="B147" s="109"/>
      <c r="C147" s="109"/>
    </row>
    <row r="148" spans="1:3" ht="15.75" customHeight="1" x14ac:dyDescent="0.3">
      <c r="A148" s="171"/>
      <c r="B148" s="109"/>
      <c r="C148" s="109"/>
    </row>
    <row r="149" spans="1:3" ht="15.75" customHeight="1" x14ac:dyDescent="0.3">
      <c r="A149" s="171"/>
      <c r="B149" s="109"/>
      <c r="C149" s="109"/>
    </row>
    <row r="150" spans="1:3" ht="15.75" customHeight="1" x14ac:dyDescent="0.3">
      <c r="A150" s="171"/>
      <c r="B150" s="109"/>
      <c r="C150" s="109"/>
    </row>
    <row r="151" spans="1:3" ht="15.75" customHeight="1" x14ac:dyDescent="0.3">
      <c r="A151" s="171"/>
      <c r="B151" s="109"/>
      <c r="C151" s="109"/>
    </row>
    <row r="152" spans="1:3" ht="15.75" customHeight="1" x14ac:dyDescent="0.3">
      <c r="A152" s="171"/>
      <c r="B152" s="109"/>
      <c r="C152" s="109"/>
    </row>
    <row r="153" spans="1:3" ht="15.75" customHeight="1" x14ac:dyDescent="0.3">
      <c r="A153" s="171"/>
      <c r="B153" s="109"/>
      <c r="C153" s="109"/>
    </row>
    <row r="154" spans="1:3" ht="15.75" customHeight="1" x14ac:dyDescent="0.3">
      <c r="A154" s="171"/>
      <c r="B154" s="109"/>
      <c r="C154" s="109"/>
    </row>
    <row r="155" spans="1:3" ht="15.75" customHeight="1" x14ac:dyDescent="0.3">
      <c r="A155" s="171"/>
      <c r="B155" s="109"/>
      <c r="C155" s="109"/>
    </row>
    <row r="156" spans="1:3" ht="15.75" customHeight="1" x14ac:dyDescent="0.3">
      <c r="A156" s="171"/>
      <c r="B156" s="109"/>
      <c r="C156" s="109"/>
    </row>
    <row r="157" spans="1:3" ht="15.75" customHeight="1" x14ac:dyDescent="0.3">
      <c r="A157" s="171"/>
      <c r="B157" s="109"/>
      <c r="C157" s="109"/>
    </row>
    <row r="158" spans="1:3" ht="15.75" customHeight="1" x14ac:dyDescent="0.3">
      <c r="A158" s="171"/>
      <c r="B158" s="109"/>
      <c r="C158" s="109"/>
    </row>
    <row r="159" spans="1:3" ht="15.75" customHeight="1" x14ac:dyDescent="0.3">
      <c r="A159" s="171"/>
      <c r="B159" s="109"/>
      <c r="C159" s="109"/>
    </row>
    <row r="160" spans="1:3" ht="15.75" customHeight="1" x14ac:dyDescent="0.3">
      <c r="A160" s="171"/>
      <c r="B160" s="109"/>
      <c r="C160" s="109"/>
    </row>
    <row r="161" spans="1:3" ht="15.75" customHeight="1" x14ac:dyDescent="0.3">
      <c r="A161" s="171"/>
      <c r="B161" s="109"/>
      <c r="C161" s="109"/>
    </row>
    <row r="162" spans="1:3" ht="15.75" customHeight="1" x14ac:dyDescent="0.3">
      <c r="A162" s="171"/>
      <c r="B162" s="109"/>
      <c r="C162" s="109"/>
    </row>
    <row r="163" spans="1:3" ht="15.75" customHeight="1" x14ac:dyDescent="0.3">
      <c r="A163" s="171"/>
      <c r="B163" s="109"/>
      <c r="C163" s="109"/>
    </row>
    <row r="164" spans="1:3" ht="15.75" customHeight="1" x14ac:dyDescent="0.3">
      <c r="A164" s="171"/>
      <c r="B164" s="109"/>
      <c r="C164" s="109"/>
    </row>
    <row r="165" spans="1:3" ht="15.75" customHeight="1" x14ac:dyDescent="0.3">
      <c r="A165" s="171"/>
      <c r="B165" s="109"/>
      <c r="C165" s="109"/>
    </row>
    <row r="166" spans="1:3" x14ac:dyDescent="0.3">
      <c r="A166" s="171"/>
      <c r="B166" s="109"/>
      <c r="C166" s="109"/>
    </row>
    <row r="167" spans="1:3" x14ac:dyDescent="0.3">
      <c r="A167" s="171"/>
      <c r="B167" s="109"/>
      <c r="C167" s="109"/>
    </row>
    <row r="168" spans="1:3" x14ac:dyDescent="0.3">
      <c r="A168" s="171"/>
      <c r="B168" s="109"/>
      <c r="C168" s="109"/>
    </row>
    <row r="169" spans="1:3" x14ac:dyDescent="0.3">
      <c r="A169" s="171"/>
      <c r="B169" s="109"/>
      <c r="C169" s="109"/>
    </row>
    <row r="170" spans="1:3" x14ac:dyDescent="0.3">
      <c r="A170" s="171"/>
      <c r="B170" s="109"/>
      <c r="C170" s="109"/>
    </row>
    <row r="171" spans="1:3" x14ac:dyDescent="0.3">
      <c r="A171" s="171"/>
      <c r="B171" s="109"/>
      <c r="C171" s="109"/>
    </row>
    <row r="172" spans="1:3" x14ac:dyDescent="0.3">
      <c r="A172" s="171"/>
      <c r="B172" s="109"/>
      <c r="C172" s="109"/>
    </row>
    <row r="173" spans="1:3" x14ac:dyDescent="0.3">
      <c r="A173" s="171"/>
      <c r="B173" s="109"/>
      <c r="C173" s="109"/>
    </row>
    <row r="174" spans="1:3" x14ac:dyDescent="0.3">
      <c r="A174" s="171"/>
      <c r="B174" s="109"/>
      <c r="C174" s="109"/>
    </row>
    <row r="175" spans="1:3" x14ac:dyDescent="0.3">
      <c r="A175" s="171"/>
      <c r="B175" s="109"/>
      <c r="C175" s="109"/>
    </row>
    <row r="176" spans="1:3" x14ac:dyDescent="0.3">
      <c r="A176" s="171"/>
      <c r="B176" s="109"/>
      <c r="C176" s="109"/>
    </row>
    <row r="177" spans="1:3" x14ac:dyDescent="0.3">
      <c r="A177" s="171"/>
      <c r="B177" s="109"/>
      <c r="C177" s="109"/>
    </row>
    <row r="178" spans="1:3" x14ac:dyDescent="0.3">
      <c r="A178" s="171"/>
      <c r="B178" s="109"/>
      <c r="C178" s="109"/>
    </row>
    <row r="179" spans="1:3" x14ac:dyDescent="0.3">
      <c r="A179" s="171"/>
      <c r="B179" s="109"/>
      <c r="C179" s="109"/>
    </row>
    <row r="180" spans="1:3" x14ac:dyDescent="0.3">
      <c r="A180" s="171"/>
      <c r="B180" s="109"/>
      <c r="C180" s="109"/>
    </row>
    <row r="181" spans="1:3" x14ac:dyDescent="0.3">
      <c r="A181" s="171"/>
      <c r="B181" s="109"/>
      <c r="C181" s="109"/>
    </row>
    <row r="182" spans="1:3" x14ac:dyDescent="0.3">
      <c r="A182" s="171"/>
      <c r="B182" s="109"/>
      <c r="C182" s="109"/>
    </row>
    <row r="183" spans="1:3" x14ac:dyDescent="0.3">
      <c r="A183" s="171"/>
      <c r="B183" s="109"/>
      <c r="C183" s="109"/>
    </row>
    <row r="184" spans="1:3" x14ac:dyDescent="0.3">
      <c r="A184" s="171"/>
      <c r="B184" s="109"/>
      <c r="C184" s="109"/>
    </row>
    <row r="185" spans="1:3" x14ac:dyDescent="0.3">
      <c r="A185" s="171"/>
      <c r="B185" s="109"/>
      <c r="C185" s="109"/>
    </row>
    <row r="186" spans="1:3" x14ac:dyDescent="0.3">
      <c r="A186" s="171"/>
      <c r="B186" s="109"/>
      <c r="C186" s="109"/>
    </row>
    <row r="187" spans="1:3" x14ac:dyDescent="0.3">
      <c r="A187" s="171"/>
      <c r="B187" s="109"/>
      <c r="C187" s="109"/>
    </row>
    <row r="188" spans="1:3" x14ac:dyDescent="0.3">
      <c r="A188" s="171"/>
      <c r="B188" s="109"/>
      <c r="C188" s="109"/>
    </row>
    <row r="189" spans="1:3" x14ac:dyDescent="0.3">
      <c r="A189" s="171"/>
      <c r="B189" s="109"/>
      <c r="C189" s="109"/>
    </row>
    <row r="190" spans="1:3" x14ac:dyDescent="0.3">
      <c r="A190" s="171"/>
      <c r="B190" s="109"/>
      <c r="C190" s="109"/>
    </row>
    <row r="191" spans="1:3" x14ac:dyDescent="0.3">
      <c r="A191" s="171"/>
      <c r="B191" s="109"/>
      <c r="C191" s="109"/>
    </row>
    <row r="192" spans="1:3" x14ac:dyDescent="0.3">
      <c r="A192" s="171"/>
      <c r="B192" s="109"/>
      <c r="C192" s="109"/>
    </row>
    <row r="193" spans="1:3" x14ac:dyDescent="0.3">
      <c r="A193" s="171"/>
      <c r="B193" s="109"/>
      <c r="C193" s="109"/>
    </row>
    <row r="194" spans="1:3" x14ac:dyDescent="0.3">
      <c r="A194" s="171"/>
      <c r="B194" s="109"/>
      <c r="C194" s="109"/>
    </row>
    <row r="195" spans="1:3" x14ac:dyDescent="0.3">
      <c r="A195" s="171"/>
      <c r="B195" s="109"/>
      <c r="C195" s="109"/>
    </row>
    <row r="196" spans="1:3" x14ac:dyDescent="0.3">
      <c r="A196" s="171"/>
      <c r="B196" s="109"/>
      <c r="C196" s="109"/>
    </row>
    <row r="197" spans="1:3" x14ac:dyDescent="0.3">
      <c r="A197" s="171"/>
      <c r="B197" s="109"/>
      <c r="C197" s="109"/>
    </row>
    <row r="198" spans="1:3" x14ac:dyDescent="0.3">
      <c r="A198" s="171"/>
      <c r="B198" s="109"/>
      <c r="C198" s="109"/>
    </row>
    <row r="199" spans="1:3" x14ac:dyDescent="0.3">
      <c r="A199" s="171"/>
      <c r="B199" s="109"/>
      <c r="C199" s="109"/>
    </row>
    <row r="200" spans="1:3" x14ac:dyDescent="0.3">
      <c r="A200" s="171"/>
      <c r="B200" s="109"/>
      <c r="C200" s="109"/>
    </row>
    <row r="201" spans="1:3" x14ac:dyDescent="0.3">
      <c r="A201" s="171"/>
      <c r="B201" s="109"/>
      <c r="C201" s="109"/>
    </row>
    <row r="202" spans="1:3" x14ac:dyDescent="0.3">
      <c r="A202" s="171"/>
      <c r="B202" s="109"/>
      <c r="C202" s="109"/>
    </row>
    <row r="203" spans="1:3" x14ac:dyDescent="0.3">
      <c r="A203" s="171"/>
      <c r="B203" s="109"/>
      <c r="C203" s="109"/>
    </row>
    <row r="204" spans="1:3" x14ac:dyDescent="0.3">
      <c r="A204" s="171"/>
      <c r="B204" s="109"/>
      <c r="C204" s="109"/>
    </row>
    <row r="205" spans="1:3" x14ac:dyDescent="0.3">
      <c r="A205" s="171"/>
      <c r="B205" s="109"/>
      <c r="C205" s="109"/>
    </row>
    <row r="206" spans="1:3" x14ac:dyDescent="0.3">
      <c r="A206" s="171"/>
      <c r="B206" s="109"/>
      <c r="C206" s="109"/>
    </row>
    <row r="207" spans="1:3" x14ac:dyDescent="0.3">
      <c r="A207" s="171"/>
      <c r="B207" s="109"/>
      <c r="C207" s="109"/>
    </row>
    <row r="208" spans="1:3" x14ac:dyDescent="0.3">
      <c r="A208" s="171"/>
      <c r="B208" s="109"/>
      <c r="C208" s="109"/>
    </row>
    <row r="209" spans="1:3" x14ac:dyDescent="0.3">
      <c r="A209" s="171"/>
      <c r="B209" s="109"/>
      <c r="C209" s="109"/>
    </row>
    <row r="210" spans="1:3" x14ac:dyDescent="0.3">
      <c r="A210" s="171"/>
      <c r="B210" s="109"/>
      <c r="C210" s="109"/>
    </row>
    <row r="211" spans="1:3" x14ac:dyDescent="0.3">
      <c r="A211" s="171"/>
      <c r="B211" s="109"/>
      <c r="C211" s="109"/>
    </row>
    <row r="212" spans="1:3" x14ac:dyDescent="0.3">
      <c r="A212" s="171"/>
      <c r="B212" s="109"/>
      <c r="C212" s="109"/>
    </row>
    <row r="213" spans="1:3" x14ac:dyDescent="0.3">
      <c r="A213" s="171"/>
      <c r="B213" s="109"/>
      <c r="C213" s="109"/>
    </row>
    <row r="214" spans="1:3" x14ac:dyDescent="0.3">
      <c r="A214" s="171"/>
      <c r="B214" s="109"/>
      <c r="C214" s="109"/>
    </row>
    <row r="215" spans="1:3" x14ac:dyDescent="0.3">
      <c r="A215" s="171"/>
      <c r="B215" s="109"/>
      <c r="C215" s="109"/>
    </row>
    <row r="216" spans="1:3" x14ac:dyDescent="0.3">
      <c r="A216" s="171"/>
      <c r="B216" s="109"/>
      <c r="C216" s="109"/>
    </row>
    <row r="217" spans="1:3" x14ac:dyDescent="0.3">
      <c r="A217" s="171"/>
      <c r="B217" s="109"/>
      <c r="C217" s="109"/>
    </row>
    <row r="218" spans="1:3" x14ac:dyDescent="0.3">
      <c r="A218" s="171"/>
      <c r="B218" s="109"/>
      <c r="C218" s="109"/>
    </row>
    <row r="219" spans="1:3" x14ac:dyDescent="0.3">
      <c r="A219" s="171"/>
      <c r="B219" s="109"/>
      <c r="C219" s="109"/>
    </row>
    <row r="220" spans="1:3" x14ac:dyDescent="0.3">
      <c r="A220" s="171"/>
      <c r="B220" s="109"/>
      <c r="C220" s="109"/>
    </row>
    <row r="221" spans="1:3" x14ac:dyDescent="0.3">
      <c r="A221" s="171"/>
      <c r="B221" s="109"/>
      <c r="C221" s="109"/>
    </row>
    <row r="222" spans="1:3" x14ac:dyDescent="0.3">
      <c r="A222" s="171"/>
      <c r="B222" s="109"/>
      <c r="C222" s="109"/>
    </row>
    <row r="223" spans="1:3" x14ac:dyDescent="0.3">
      <c r="A223" s="171"/>
      <c r="B223" s="109"/>
      <c r="C223" s="109"/>
    </row>
    <row r="224" spans="1:3" x14ac:dyDescent="0.3">
      <c r="A224" s="171"/>
      <c r="B224" s="109"/>
      <c r="C224" s="109"/>
    </row>
    <row r="225" spans="1:3" x14ac:dyDescent="0.3">
      <c r="A225" s="171"/>
      <c r="B225" s="109"/>
      <c r="C225" s="109"/>
    </row>
    <row r="226" spans="1:3" x14ac:dyDescent="0.3">
      <c r="A226" s="171"/>
      <c r="B226" s="109"/>
      <c r="C226" s="109"/>
    </row>
    <row r="227" spans="1:3" x14ac:dyDescent="0.3">
      <c r="A227" s="171"/>
      <c r="B227" s="109"/>
      <c r="C227" s="109"/>
    </row>
    <row r="228" spans="1:3" x14ac:dyDescent="0.3">
      <c r="A228" s="171"/>
      <c r="B228" s="109"/>
      <c r="C228" s="109"/>
    </row>
    <row r="229" spans="1:3" x14ac:dyDescent="0.3">
      <c r="A229" s="171"/>
      <c r="B229" s="109"/>
      <c r="C229" s="109"/>
    </row>
    <row r="230" spans="1:3" x14ac:dyDescent="0.3">
      <c r="A230" s="171"/>
      <c r="B230" s="109"/>
      <c r="C230" s="109"/>
    </row>
  </sheetData>
  <sheetProtection selectLockedCells="1"/>
  <protectedRanges>
    <protectedRange sqref="C46" name="Tartomány4"/>
    <protectedRange sqref="C58:C59" name="Tartomány4_1"/>
    <protectedRange sqref="C16" name="Tartomány3_1_1_2_2"/>
    <protectedRange sqref="C17" name="Tartomány3_1_1_2_2_1"/>
    <protectedRange sqref="C23" name="Tartomány5_6"/>
    <protectedRange sqref="C21" name="Tartomány3_1_1_2_2_2"/>
    <protectedRange sqref="C20" name="Tartomány3_1_1_2_2_3"/>
    <protectedRange sqref="C18" name="Tartomány3_1_1_2_2_4"/>
    <protectedRange sqref="C19" name="Tartomány3_1_1_2_2_5"/>
    <protectedRange sqref="C28" name="Tartomány3_1_1_2_2_7"/>
    <protectedRange sqref="C26" name="Tartomány3_1_1_2_2_8"/>
    <protectedRange sqref="C27" name="Tartomány5_6_1"/>
    <protectedRange sqref="C24" name="Tartomány5_6_2"/>
    <protectedRange sqref="C29" name="Tartomány5_6_3"/>
    <protectedRange sqref="C25" name="Tartomány3_1_1_2_2_9"/>
    <protectedRange sqref="C31" name="Tartomány3_1_1_2_2_11"/>
    <protectedRange sqref="C32" name="Tartomány5_6_4"/>
    <protectedRange sqref="C33" name="Tartomány5_6_5"/>
    <protectedRange sqref="C30 C34" name="Tartomány5_6_6"/>
  </protectedRanges>
  <mergeCells count="68">
    <mergeCell ref="D38:AA38"/>
    <mergeCell ref="AB38:AY38"/>
    <mergeCell ref="D44:AA44"/>
    <mergeCell ref="AB44:AY44"/>
    <mergeCell ref="AZ44:BE44"/>
    <mergeCell ref="A45:AA45"/>
    <mergeCell ref="A46:AA46"/>
    <mergeCell ref="AZ38:BE38"/>
    <mergeCell ref="AS11:AS12"/>
    <mergeCell ref="AT11:AU11"/>
    <mergeCell ref="AV11:AW11"/>
    <mergeCell ref="AX11:AX12"/>
    <mergeCell ref="AY11:AY12"/>
    <mergeCell ref="AZ11:BA11"/>
    <mergeCell ref="BB11:BC11"/>
    <mergeCell ref="BD11:BD12"/>
    <mergeCell ref="BE11:BE12"/>
    <mergeCell ref="A9:A12"/>
    <mergeCell ref="B9:B12"/>
    <mergeCell ref="C9:C12"/>
    <mergeCell ref="D9:AA9"/>
    <mergeCell ref="BF9:BF12"/>
    <mergeCell ref="BG9:BG12"/>
    <mergeCell ref="D10:I10"/>
    <mergeCell ref="J10:O10"/>
    <mergeCell ref="P10:U10"/>
    <mergeCell ref="V10:AA10"/>
    <mergeCell ref="AB10:AG10"/>
    <mergeCell ref="AH10:AM10"/>
    <mergeCell ref="AJ11:AK11"/>
    <mergeCell ref="AL11:AL12"/>
    <mergeCell ref="AM11:AM12"/>
    <mergeCell ref="AN11:AO11"/>
    <mergeCell ref="AR11:AR12"/>
    <mergeCell ref="AA11:AA12"/>
    <mergeCell ref="AB11:AC11"/>
    <mergeCell ref="L11:M11"/>
    <mergeCell ref="N11:N12"/>
    <mergeCell ref="AH11:AI11"/>
    <mergeCell ref="X11:Y11"/>
    <mergeCell ref="AP11:AQ11"/>
    <mergeCell ref="O11:O12"/>
    <mergeCell ref="P11:Q11"/>
    <mergeCell ref="AF11:AF12"/>
    <mergeCell ref="AG11:AG12"/>
    <mergeCell ref="R11:S11"/>
    <mergeCell ref="T11:T12"/>
    <mergeCell ref="U11:U12"/>
    <mergeCell ref="V11:W11"/>
    <mergeCell ref="AD11:AE11"/>
    <mergeCell ref="Z11:Z12"/>
    <mergeCell ref="D11:E11"/>
    <mergeCell ref="F11:G11"/>
    <mergeCell ref="H11:H12"/>
    <mergeCell ref="I11:I12"/>
    <mergeCell ref="J11:K11"/>
    <mergeCell ref="A6:BE6"/>
    <mergeCell ref="A7:BE7"/>
    <mergeCell ref="A8:BE8"/>
    <mergeCell ref="AB9:AY9"/>
    <mergeCell ref="AN10:AS10"/>
    <mergeCell ref="AT10:AY10"/>
    <mergeCell ref="AZ9:BE10"/>
    <mergeCell ref="A1:BE1"/>
    <mergeCell ref="A2:BE2"/>
    <mergeCell ref="A3:BE3"/>
    <mergeCell ref="A4:BE4"/>
    <mergeCell ref="A5:BE5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BG224"/>
  <sheetViews>
    <sheetView zoomScale="80" zoomScaleNormal="80" workbookViewId="0">
      <pane xSplit="3" ySplit="8" topLeftCell="AI18" activePane="bottomRight" state="frozen"/>
      <selection pane="topRight" activeCell="D1" sqref="D1"/>
      <selection pane="bottomLeft" activeCell="A9" sqref="A9"/>
      <selection pane="bottomRight" activeCell="C30" sqref="C30"/>
    </sheetView>
  </sheetViews>
  <sheetFormatPr defaultColWidth="10.625" defaultRowHeight="15.6" x14ac:dyDescent="0.3"/>
  <cols>
    <col min="1" max="1" width="17.125" style="172" customWidth="1"/>
    <col min="2" max="2" width="7.125" style="110" customWidth="1"/>
    <col min="3" max="3" width="49" style="110" bestFit="1" customWidth="1"/>
    <col min="4" max="4" width="3.625" style="110" bestFit="1" customWidth="1"/>
    <col min="5" max="5" width="5.625" style="110" customWidth="1"/>
    <col min="6" max="6" width="3.625" style="110" bestFit="1" customWidth="1"/>
    <col min="7" max="7" width="5.625" style="110" customWidth="1"/>
    <col min="8" max="10" width="3.625" style="110" bestFit="1" customWidth="1"/>
    <col min="11" max="11" width="5.5" style="110" customWidth="1"/>
    <col min="12" max="12" width="3.625" style="110" bestFit="1" customWidth="1"/>
    <col min="13" max="13" width="5.375" style="110" customWidth="1"/>
    <col min="14" max="16" width="3.625" style="110" bestFit="1" customWidth="1"/>
    <col min="17" max="17" width="5.875" style="110" customWidth="1"/>
    <col min="18" max="18" width="3.625" style="110" bestFit="1" customWidth="1"/>
    <col min="19" max="19" width="5.375" style="110" customWidth="1"/>
    <col min="20" max="22" width="3.625" style="110" bestFit="1" customWidth="1"/>
    <col min="23" max="23" width="6.125" style="110" customWidth="1"/>
    <col min="24" max="24" width="3.625" style="110" bestFit="1" customWidth="1"/>
    <col min="25" max="25" width="6.875" style="110" customWidth="1"/>
    <col min="26" max="27" width="3.625" style="110" bestFit="1" customWidth="1"/>
    <col min="28" max="28" width="5.5" style="110" customWidth="1"/>
    <col min="29" max="29" width="6.875" style="110" customWidth="1"/>
    <col min="30" max="30" width="5.5" style="110" customWidth="1"/>
    <col min="31" max="31" width="6.875" style="110" customWidth="1"/>
    <col min="32" max="32" width="5.5" style="110" customWidth="1"/>
    <col min="33" max="33" width="5.625" style="110" bestFit="1" customWidth="1"/>
    <col min="34" max="34" width="5.5" style="110" customWidth="1"/>
    <col min="35" max="35" width="5.875" style="110" customWidth="1"/>
    <col min="36" max="36" width="5.5" style="110" customWidth="1"/>
    <col min="37" max="37" width="6.875" style="110" customWidth="1"/>
    <col min="38" max="38" width="5.5" style="110" customWidth="1"/>
    <col min="39" max="39" width="5.625" style="110" bestFit="1" customWidth="1"/>
    <col min="40" max="40" width="5.5" style="110" bestFit="1" customWidth="1"/>
    <col min="41" max="41" width="6.875" style="110" customWidth="1"/>
    <col min="42" max="42" width="5.5" style="110" bestFit="1" customWidth="1"/>
    <col min="43" max="43" width="6.875" style="110" customWidth="1"/>
    <col min="44" max="44" width="5.5" style="110" customWidth="1"/>
    <col min="45" max="45" width="5.625" style="110" bestFit="1" customWidth="1"/>
    <col min="46" max="46" width="5.5" style="110" bestFit="1" customWidth="1"/>
    <col min="47" max="47" width="6.875" style="110" customWidth="1"/>
    <col min="48" max="48" width="5.5" style="110" bestFit="1" customWidth="1"/>
    <col min="49" max="49" width="6.875" style="110" customWidth="1"/>
    <col min="50" max="50" width="5.5" style="110" customWidth="1"/>
    <col min="51" max="51" width="5.625" style="110" bestFit="1" customWidth="1"/>
    <col min="52" max="52" width="6.875" style="110" bestFit="1" customWidth="1"/>
    <col min="53" max="53" width="11" style="110" bestFit="1" customWidth="1"/>
    <col min="54" max="54" width="6.875" style="110" bestFit="1" customWidth="1"/>
    <col min="55" max="55" width="8.125" style="110" bestFit="1" customWidth="1"/>
    <col min="56" max="56" width="6.875" style="110" bestFit="1" customWidth="1"/>
    <col min="57" max="57" width="9" style="110" customWidth="1"/>
    <col min="58" max="58" width="37" style="110" customWidth="1"/>
    <col min="59" max="59" width="29.625" style="110" customWidth="1"/>
    <col min="60" max="16384" width="10.625" style="110"/>
  </cols>
  <sheetData>
    <row r="1" spans="1:59" ht="23.4" x14ac:dyDescent="0.25">
      <c r="A1" s="430" t="s">
        <v>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0"/>
      <c r="AO1" s="430"/>
      <c r="AP1" s="430"/>
      <c r="AQ1" s="430"/>
      <c r="AR1" s="430"/>
      <c r="AS1" s="430"/>
      <c r="AT1" s="430"/>
      <c r="AU1" s="430"/>
      <c r="AV1" s="430"/>
      <c r="AW1" s="430"/>
      <c r="AX1" s="430"/>
      <c r="AY1" s="430"/>
      <c r="AZ1" s="430"/>
      <c r="BA1" s="430"/>
      <c r="BB1" s="430"/>
      <c r="BC1" s="430"/>
      <c r="BD1" s="430"/>
      <c r="BE1" s="430"/>
    </row>
    <row r="2" spans="1:59" ht="23.4" x14ac:dyDescent="0.25">
      <c r="A2" s="394" t="s">
        <v>378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4"/>
      <c r="AJ2" s="394"/>
      <c r="AK2" s="394"/>
      <c r="AL2" s="394"/>
      <c r="AM2" s="394"/>
      <c r="AN2" s="394"/>
      <c r="AO2" s="394"/>
      <c r="AP2" s="394"/>
      <c r="AQ2" s="394"/>
      <c r="AR2" s="394"/>
      <c r="AS2" s="394"/>
      <c r="AT2" s="394"/>
      <c r="AU2" s="394"/>
      <c r="AV2" s="394"/>
      <c r="AW2" s="394"/>
      <c r="AX2" s="394"/>
      <c r="AY2" s="394"/>
      <c r="AZ2" s="394"/>
      <c r="BA2" s="394"/>
      <c r="BB2" s="394"/>
      <c r="BC2" s="394"/>
      <c r="BD2" s="394"/>
      <c r="BE2" s="394"/>
    </row>
    <row r="3" spans="1:59" ht="23.4" x14ac:dyDescent="0.25">
      <c r="A3" s="431" t="s">
        <v>384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431"/>
      <c r="Z3" s="431"/>
      <c r="AA3" s="431"/>
      <c r="AB3" s="431"/>
      <c r="AC3" s="431"/>
      <c r="AD3" s="431"/>
      <c r="AE3" s="431"/>
      <c r="AF3" s="431"/>
      <c r="AG3" s="431"/>
      <c r="AH3" s="431"/>
      <c r="AI3" s="431"/>
      <c r="AJ3" s="431"/>
      <c r="AK3" s="431"/>
      <c r="AL3" s="431"/>
      <c r="AM3" s="431"/>
      <c r="AN3" s="431"/>
      <c r="AO3" s="431"/>
      <c r="AP3" s="431"/>
      <c r="AQ3" s="431"/>
      <c r="AR3" s="431"/>
      <c r="AS3" s="431"/>
      <c r="AT3" s="431"/>
      <c r="AU3" s="431"/>
      <c r="AV3" s="431"/>
      <c r="AW3" s="431"/>
      <c r="AX3" s="431"/>
      <c r="AY3" s="431"/>
      <c r="AZ3" s="431"/>
      <c r="BA3" s="431"/>
      <c r="BB3" s="431"/>
      <c r="BC3" s="431"/>
      <c r="BD3" s="431"/>
      <c r="BE3" s="431"/>
    </row>
    <row r="4" spans="1:59" s="112" customFormat="1" ht="23.4" x14ac:dyDescent="0.25">
      <c r="A4" s="394" t="s">
        <v>343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/>
      <c r="X4" s="394"/>
      <c r="Y4" s="394"/>
      <c r="Z4" s="394"/>
      <c r="AA4" s="394"/>
      <c r="AB4" s="394"/>
      <c r="AC4" s="394"/>
      <c r="AD4" s="394"/>
      <c r="AE4" s="394"/>
      <c r="AF4" s="394"/>
      <c r="AG4" s="394"/>
      <c r="AH4" s="394"/>
      <c r="AI4" s="394"/>
      <c r="AJ4" s="394"/>
      <c r="AK4" s="394"/>
      <c r="AL4" s="394"/>
      <c r="AM4" s="394"/>
      <c r="AN4" s="394"/>
      <c r="AO4" s="394"/>
      <c r="AP4" s="394"/>
      <c r="AQ4" s="394"/>
      <c r="AR4" s="394"/>
      <c r="AS4" s="394"/>
      <c r="AT4" s="394"/>
      <c r="AU4" s="394"/>
      <c r="AV4" s="394"/>
      <c r="AW4" s="394"/>
      <c r="AX4" s="394"/>
      <c r="AY4" s="394"/>
      <c r="AZ4" s="394"/>
      <c r="BA4" s="394"/>
      <c r="BB4" s="394"/>
      <c r="BC4" s="394"/>
      <c r="BD4" s="394"/>
      <c r="BE4" s="394"/>
    </row>
    <row r="5" spans="1:59" ht="24" thickBot="1" x14ac:dyDescent="0.3">
      <c r="A5" s="496" t="s">
        <v>342</v>
      </c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6"/>
      <c r="AF5" s="496"/>
      <c r="AG5" s="496"/>
      <c r="AH5" s="496"/>
      <c r="AI5" s="496"/>
      <c r="AJ5" s="496"/>
      <c r="AK5" s="496"/>
      <c r="AL5" s="496"/>
      <c r="AM5" s="496"/>
      <c r="AN5" s="496"/>
      <c r="AO5" s="496"/>
      <c r="AP5" s="496"/>
      <c r="AQ5" s="496"/>
      <c r="AR5" s="496"/>
      <c r="AS5" s="496"/>
      <c r="AT5" s="496"/>
      <c r="AU5" s="496"/>
      <c r="AV5" s="496"/>
      <c r="AW5" s="496"/>
      <c r="AX5" s="496"/>
      <c r="AY5" s="496"/>
      <c r="AZ5" s="496"/>
      <c r="BA5" s="496"/>
      <c r="BB5" s="496"/>
      <c r="BC5" s="496"/>
      <c r="BD5" s="496"/>
      <c r="BE5" s="496"/>
    </row>
    <row r="6" spans="1:59" ht="15.75" customHeight="1" thickTop="1" thickBot="1" x14ac:dyDescent="0.3">
      <c r="A6" s="409" t="s">
        <v>1</v>
      </c>
      <c r="B6" s="412" t="s">
        <v>2</v>
      </c>
      <c r="C6" s="469" t="s">
        <v>3</v>
      </c>
      <c r="D6" s="418" t="s">
        <v>4</v>
      </c>
      <c r="E6" s="472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472"/>
      <c r="Q6" s="472"/>
      <c r="R6" s="472"/>
      <c r="S6" s="472"/>
      <c r="T6" s="472"/>
      <c r="U6" s="472"/>
      <c r="V6" s="472"/>
      <c r="W6" s="472"/>
      <c r="X6" s="472"/>
      <c r="Y6" s="472"/>
      <c r="Z6" s="472"/>
      <c r="AA6" s="473"/>
      <c r="AB6" s="418" t="s">
        <v>4</v>
      </c>
      <c r="AC6" s="472"/>
      <c r="AD6" s="472"/>
      <c r="AE6" s="472"/>
      <c r="AF6" s="472"/>
      <c r="AG6" s="472"/>
      <c r="AH6" s="472"/>
      <c r="AI6" s="472"/>
      <c r="AJ6" s="472"/>
      <c r="AK6" s="472"/>
      <c r="AL6" s="472"/>
      <c r="AM6" s="472"/>
      <c r="AN6" s="472"/>
      <c r="AO6" s="472"/>
      <c r="AP6" s="472"/>
      <c r="AQ6" s="472"/>
      <c r="AR6" s="472"/>
      <c r="AS6" s="472"/>
      <c r="AT6" s="472"/>
      <c r="AU6" s="472"/>
      <c r="AV6" s="472"/>
      <c r="AW6" s="472"/>
      <c r="AX6" s="472"/>
      <c r="AY6" s="495"/>
      <c r="AZ6" s="432" t="s">
        <v>5</v>
      </c>
      <c r="BA6" s="486"/>
      <c r="BB6" s="486"/>
      <c r="BC6" s="486"/>
      <c r="BD6" s="486"/>
      <c r="BE6" s="487"/>
      <c r="BF6" s="476" t="s">
        <v>47</v>
      </c>
      <c r="BG6" s="462" t="s">
        <v>48</v>
      </c>
    </row>
    <row r="7" spans="1:59" ht="15.75" customHeight="1" x14ac:dyDescent="0.3">
      <c r="A7" s="410"/>
      <c r="B7" s="413"/>
      <c r="C7" s="470"/>
      <c r="D7" s="491" t="s">
        <v>6</v>
      </c>
      <c r="E7" s="492"/>
      <c r="F7" s="492"/>
      <c r="G7" s="492"/>
      <c r="H7" s="492"/>
      <c r="I7" s="493"/>
      <c r="J7" s="491" t="s">
        <v>7</v>
      </c>
      <c r="K7" s="492"/>
      <c r="L7" s="492"/>
      <c r="M7" s="492"/>
      <c r="N7" s="492"/>
      <c r="O7" s="493"/>
      <c r="P7" s="491" t="s">
        <v>8</v>
      </c>
      <c r="Q7" s="492"/>
      <c r="R7" s="492"/>
      <c r="S7" s="492"/>
      <c r="T7" s="492"/>
      <c r="U7" s="493"/>
      <c r="V7" s="491" t="s">
        <v>9</v>
      </c>
      <c r="W7" s="492"/>
      <c r="X7" s="492"/>
      <c r="Y7" s="492"/>
      <c r="Z7" s="492"/>
      <c r="AA7" s="493"/>
      <c r="AB7" s="491" t="s">
        <v>10</v>
      </c>
      <c r="AC7" s="492"/>
      <c r="AD7" s="492"/>
      <c r="AE7" s="492"/>
      <c r="AF7" s="492"/>
      <c r="AG7" s="493"/>
      <c r="AH7" s="491" t="s">
        <v>11</v>
      </c>
      <c r="AI7" s="492"/>
      <c r="AJ7" s="492"/>
      <c r="AK7" s="492"/>
      <c r="AL7" s="492"/>
      <c r="AM7" s="493"/>
      <c r="AN7" s="491" t="s">
        <v>34</v>
      </c>
      <c r="AO7" s="492"/>
      <c r="AP7" s="492"/>
      <c r="AQ7" s="492"/>
      <c r="AR7" s="492"/>
      <c r="AS7" s="493"/>
      <c r="AT7" s="491" t="s">
        <v>35</v>
      </c>
      <c r="AU7" s="492"/>
      <c r="AV7" s="492"/>
      <c r="AW7" s="492"/>
      <c r="AX7" s="492"/>
      <c r="AY7" s="494"/>
      <c r="AZ7" s="488"/>
      <c r="BA7" s="489"/>
      <c r="BB7" s="489"/>
      <c r="BC7" s="489"/>
      <c r="BD7" s="489"/>
      <c r="BE7" s="490"/>
      <c r="BF7" s="477"/>
      <c r="BG7" s="463"/>
    </row>
    <row r="8" spans="1:59" ht="13.8" x14ac:dyDescent="0.25">
      <c r="A8" s="410"/>
      <c r="B8" s="413"/>
      <c r="C8" s="470"/>
      <c r="D8" s="468" t="s">
        <v>12</v>
      </c>
      <c r="E8" s="420"/>
      <c r="F8" s="459" t="s">
        <v>13</v>
      </c>
      <c r="G8" s="420"/>
      <c r="H8" s="460" t="s">
        <v>14</v>
      </c>
      <c r="I8" s="465" t="s">
        <v>36</v>
      </c>
      <c r="J8" s="468" t="s">
        <v>12</v>
      </c>
      <c r="K8" s="420"/>
      <c r="L8" s="459" t="s">
        <v>13</v>
      </c>
      <c r="M8" s="420"/>
      <c r="N8" s="460" t="s">
        <v>14</v>
      </c>
      <c r="O8" s="465" t="s">
        <v>36</v>
      </c>
      <c r="P8" s="468" t="s">
        <v>12</v>
      </c>
      <c r="Q8" s="420"/>
      <c r="R8" s="459" t="s">
        <v>13</v>
      </c>
      <c r="S8" s="420"/>
      <c r="T8" s="460" t="s">
        <v>14</v>
      </c>
      <c r="U8" s="465" t="s">
        <v>36</v>
      </c>
      <c r="V8" s="468" t="s">
        <v>12</v>
      </c>
      <c r="W8" s="420"/>
      <c r="X8" s="459" t="s">
        <v>13</v>
      </c>
      <c r="Y8" s="420"/>
      <c r="Z8" s="460" t="s">
        <v>14</v>
      </c>
      <c r="AA8" s="482" t="s">
        <v>36</v>
      </c>
      <c r="AB8" s="467" t="s">
        <v>12</v>
      </c>
      <c r="AC8" s="420"/>
      <c r="AD8" s="459" t="s">
        <v>13</v>
      </c>
      <c r="AE8" s="420"/>
      <c r="AF8" s="460" t="s">
        <v>14</v>
      </c>
      <c r="AG8" s="465" t="s">
        <v>36</v>
      </c>
      <c r="AH8" s="468" t="s">
        <v>12</v>
      </c>
      <c r="AI8" s="420"/>
      <c r="AJ8" s="459" t="s">
        <v>13</v>
      </c>
      <c r="AK8" s="420"/>
      <c r="AL8" s="460" t="s">
        <v>14</v>
      </c>
      <c r="AM8" s="465" t="s">
        <v>36</v>
      </c>
      <c r="AN8" s="468" t="s">
        <v>12</v>
      </c>
      <c r="AO8" s="420"/>
      <c r="AP8" s="459" t="s">
        <v>13</v>
      </c>
      <c r="AQ8" s="420"/>
      <c r="AR8" s="460" t="s">
        <v>14</v>
      </c>
      <c r="AS8" s="465" t="s">
        <v>36</v>
      </c>
      <c r="AT8" s="468" t="s">
        <v>12</v>
      </c>
      <c r="AU8" s="420"/>
      <c r="AV8" s="459" t="s">
        <v>13</v>
      </c>
      <c r="AW8" s="420"/>
      <c r="AX8" s="460" t="s">
        <v>14</v>
      </c>
      <c r="AY8" s="482" t="s">
        <v>36</v>
      </c>
      <c r="AZ8" s="467" t="s">
        <v>12</v>
      </c>
      <c r="BA8" s="420"/>
      <c r="BB8" s="459" t="s">
        <v>13</v>
      </c>
      <c r="BC8" s="420"/>
      <c r="BD8" s="460" t="s">
        <v>14</v>
      </c>
      <c r="BE8" s="446" t="s">
        <v>43</v>
      </c>
      <c r="BF8" s="477"/>
      <c r="BG8" s="463"/>
    </row>
    <row r="9" spans="1:59" ht="69" thickBot="1" x14ac:dyDescent="0.3">
      <c r="A9" s="411"/>
      <c r="B9" s="414"/>
      <c r="C9" s="471"/>
      <c r="D9" s="114" t="s">
        <v>37</v>
      </c>
      <c r="E9" s="115" t="s">
        <v>38</v>
      </c>
      <c r="F9" s="116" t="s">
        <v>37</v>
      </c>
      <c r="G9" s="115" t="s">
        <v>38</v>
      </c>
      <c r="H9" s="461"/>
      <c r="I9" s="466"/>
      <c r="J9" s="117" t="s">
        <v>37</v>
      </c>
      <c r="K9" s="115" t="s">
        <v>38</v>
      </c>
      <c r="L9" s="116" t="s">
        <v>37</v>
      </c>
      <c r="M9" s="115" t="s">
        <v>38</v>
      </c>
      <c r="N9" s="461"/>
      <c r="O9" s="466"/>
      <c r="P9" s="114" t="s">
        <v>37</v>
      </c>
      <c r="Q9" s="115" t="s">
        <v>38</v>
      </c>
      <c r="R9" s="116" t="s">
        <v>37</v>
      </c>
      <c r="S9" s="115" t="s">
        <v>38</v>
      </c>
      <c r="T9" s="461"/>
      <c r="U9" s="466"/>
      <c r="V9" s="117" t="s">
        <v>37</v>
      </c>
      <c r="W9" s="115" t="s">
        <v>38</v>
      </c>
      <c r="X9" s="116" t="s">
        <v>37</v>
      </c>
      <c r="Y9" s="115" t="s">
        <v>38</v>
      </c>
      <c r="Z9" s="461"/>
      <c r="AA9" s="483"/>
      <c r="AB9" s="114" t="s">
        <v>37</v>
      </c>
      <c r="AC9" s="115" t="s">
        <v>38</v>
      </c>
      <c r="AD9" s="116" t="s">
        <v>37</v>
      </c>
      <c r="AE9" s="115" t="s">
        <v>38</v>
      </c>
      <c r="AF9" s="461"/>
      <c r="AG9" s="466"/>
      <c r="AH9" s="117" t="s">
        <v>37</v>
      </c>
      <c r="AI9" s="115" t="s">
        <v>38</v>
      </c>
      <c r="AJ9" s="116" t="s">
        <v>37</v>
      </c>
      <c r="AK9" s="115" t="s">
        <v>38</v>
      </c>
      <c r="AL9" s="461"/>
      <c r="AM9" s="466"/>
      <c r="AN9" s="114" t="s">
        <v>37</v>
      </c>
      <c r="AO9" s="115" t="s">
        <v>38</v>
      </c>
      <c r="AP9" s="116" t="s">
        <v>37</v>
      </c>
      <c r="AQ9" s="115" t="s">
        <v>38</v>
      </c>
      <c r="AR9" s="461"/>
      <c r="AS9" s="466"/>
      <c r="AT9" s="117" t="s">
        <v>37</v>
      </c>
      <c r="AU9" s="115" t="s">
        <v>38</v>
      </c>
      <c r="AV9" s="116" t="s">
        <v>37</v>
      </c>
      <c r="AW9" s="115" t="s">
        <v>38</v>
      </c>
      <c r="AX9" s="461"/>
      <c r="AY9" s="483"/>
      <c r="AZ9" s="117" t="s">
        <v>37</v>
      </c>
      <c r="BA9" s="115" t="s">
        <v>39</v>
      </c>
      <c r="BB9" s="116" t="s">
        <v>37</v>
      </c>
      <c r="BC9" s="115" t="s">
        <v>39</v>
      </c>
      <c r="BD9" s="461"/>
      <c r="BE9" s="447"/>
      <c r="BF9" s="478"/>
      <c r="BG9" s="464"/>
    </row>
    <row r="10" spans="1:59" s="122" customFormat="1" ht="15.75" customHeight="1" thickBot="1" x14ac:dyDescent="0.35">
      <c r="A10" s="118"/>
      <c r="B10" s="119"/>
      <c r="C10" s="120" t="s">
        <v>54</v>
      </c>
      <c r="D10" s="121">
        <f>SZAK!D79</f>
        <v>0</v>
      </c>
      <c r="E10" s="121">
        <f>SZAK!E79</f>
        <v>0</v>
      </c>
      <c r="F10" s="121">
        <f>SZAK!F79</f>
        <v>30</v>
      </c>
      <c r="G10" s="121">
        <f>SZAK!G79</f>
        <v>600</v>
      </c>
      <c r="H10" s="121">
        <f>SZAK!H79</f>
        <v>27</v>
      </c>
      <c r="I10" s="121" t="s">
        <v>17</v>
      </c>
      <c r="J10" s="121">
        <f>SZAK!J79</f>
        <v>14</v>
      </c>
      <c r="K10" s="121">
        <f>SZAK!K79</f>
        <v>196</v>
      </c>
      <c r="L10" s="121">
        <f>SZAK!L79</f>
        <v>19</v>
      </c>
      <c r="M10" s="121">
        <f>SZAK!M79</f>
        <v>266</v>
      </c>
      <c r="N10" s="121">
        <f>SZAK!N79</f>
        <v>32</v>
      </c>
      <c r="O10" s="121" t="s">
        <v>17</v>
      </c>
      <c r="P10" s="121">
        <f>SZAK!P79</f>
        <v>13</v>
      </c>
      <c r="Q10" s="121">
        <f>SZAK!Q79</f>
        <v>182</v>
      </c>
      <c r="R10" s="121">
        <f>SZAK!R79</f>
        <v>20</v>
      </c>
      <c r="S10" s="121">
        <f>SZAK!S79</f>
        <v>290</v>
      </c>
      <c r="T10" s="121">
        <f>SZAK!T79</f>
        <v>30</v>
      </c>
      <c r="U10" s="121" t="s">
        <v>17</v>
      </c>
      <c r="V10" s="121">
        <f>SZAK!V79</f>
        <v>10</v>
      </c>
      <c r="W10" s="121">
        <f>SZAK!W79</f>
        <v>140</v>
      </c>
      <c r="X10" s="121">
        <f>SZAK!X79</f>
        <v>21</v>
      </c>
      <c r="Y10" s="121">
        <f>SZAK!Y79</f>
        <v>294</v>
      </c>
      <c r="Z10" s="121">
        <f>SZAK!Z79</f>
        <v>31</v>
      </c>
      <c r="AA10" s="121" t="s">
        <v>17</v>
      </c>
      <c r="AB10" s="121">
        <f>SZAK!AB79</f>
        <v>5</v>
      </c>
      <c r="AC10" s="121">
        <f>SZAK!AC79</f>
        <v>70</v>
      </c>
      <c r="AD10" s="121">
        <f>SZAK!AD79</f>
        <v>9</v>
      </c>
      <c r="AE10" s="121">
        <f>SZAK!AE79</f>
        <v>126</v>
      </c>
      <c r="AF10" s="121">
        <f>SZAK!AF79</f>
        <v>12</v>
      </c>
      <c r="AG10" s="121" t="s">
        <v>17</v>
      </c>
      <c r="AH10" s="121">
        <f>SZAK!AH79</f>
        <v>4</v>
      </c>
      <c r="AI10" s="121">
        <f>SZAK!AI79</f>
        <v>56</v>
      </c>
      <c r="AJ10" s="121">
        <f>SZAK!AJ79</f>
        <v>13</v>
      </c>
      <c r="AK10" s="121">
        <f>SZAK!AK79</f>
        <v>188</v>
      </c>
      <c r="AL10" s="121">
        <f>SZAK!AL79</f>
        <v>16</v>
      </c>
      <c r="AM10" s="121" t="s">
        <v>17</v>
      </c>
      <c r="AN10" s="121">
        <f>SZAK!AN79</f>
        <v>3</v>
      </c>
      <c r="AO10" s="121">
        <f>SZAK!AO79</f>
        <v>42</v>
      </c>
      <c r="AP10" s="121">
        <f>SZAK!AP79</f>
        <v>12</v>
      </c>
      <c r="AQ10" s="121">
        <f>SZAK!AQ79</f>
        <v>174</v>
      </c>
      <c r="AR10" s="121">
        <f>SZAK!AR79</f>
        <v>14</v>
      </c>
      <c r="AS10" s="121" t="s">
        <v>17</v>
      </c>
      <c r="AT10" s="121">
        <f>SZAK!AT79</f>
        <v>1</v>
      </c>
      <c r="AU10" s="121">
        <f>SZAK!AU79</f>
        <v>14</v>
      </c>
      <c r="AV10" s="121">
        <f>SZAK!AV79</f>
        <v>21</v>
      </c>
      <c r="AW10" s="121">
        <f>SZAK!AW79</f>
        <v>310</v>
      </c>
      <c r="AX10" s="121">
        <f>SZAK!AX79</f>
        <v>14</v>
      </c>
      <c r="AY10" s="121" t="s">
        <v>17</v>
      </c>
      <c r="AZ10" s="121">
        <f>SZAK!AZ79</f>
        <v>50</v>
      </c>
      <c r="BA10" s="121">
        <f>SZAK!BA79</f>
        <v>700</v>
      </c>
      <c r="BB10" s="121">
        <f>SZAK!BB79</f>
        <v>145</v>
      </c>
      <c r="BC10" s="121">
        <f>SZAK!BC79</f>
        <v>2058</v>
      </c>
      <c r="BD10" s="121">
        <f>SZAK!BD79</f>
        <v>174</v>
      </c>
      <c r="BE10" s="121">
        <f>SUM([2]SZAK!BE113)</f>
        <v>37</v>
      </c>
      <c r="BF10" s="185"/>
      <c r="BG10" s="185"/>
    </row>
    <row r="11" spans="1:59" s="122" customFormat="1" ht="15.75" customHeight="1" x14ac:dyDescent="0.3">
      <c r="A11" s="123" t="s">
        <v>7</v>
      </c>
      <c r="B11" s="124"/>
      <c r="C11" s="125" t="s">
        <v>50</v>
      </c>
      <c r="D11" s="126"/>
      <c r="E11" s="127"/>
      <c r="F11" s="128"/>
      <c r="G11" s="127"/>
      <c r="H11" s="128"/>
      <c r="I11" s="129"/>
      <c r="J11" s="128"/>
      <c r="K11" s="127"/>
      <c r="L11" s="128"/>
      <c r="M11" s="127"/>
      <c r="N11" s="128"/>
      <c r="O11" s="129"/>
      <c r="P11" s="128"/>
      <c r="Q11" s="127"/>
      <c r="R11" s="128"/>
      <c r="S11" s="127"/>
      <c r="T11" s="128"/>
      <c r="U11" s="129"/>
      <c r="V11" s="128"/>
      <c r="W11" s="127"/>
      <c r="X11" s="128"/>
      <c r="Y11" s="127"/>
      <c r="Z11" s="128"/>
      <c r="AA11" s="130"/>
      <c r="AB11" s="126"/>
      <c r="AC11" s="127"/>
      <c r="AD11" s="128"/>
      <c r="AE11" s="127"/>
      <c r="AF11" s="128"/>
      <c r="AG11" s="129"/>
      <c r="AH11" s="128"/>
      <c r="AI11" s="127"/>
      <c r="AJ11" s="128"/>
      <c r="AK11" s="127"/>
      <c r="AL11" s="128"/>
      <c r="AM11" s="129"/>
      <c r="AN11" s="128"/>
      <c r="AO11" s="127"/>
      <c r="AP11" s="128"/>
      <c r="AQ11" s="127"/>
      <c r="AR11" s="128"/>
      <c r="AS11" s="129"/>
      <c r="AT11" s="128"/>
      <c r="AU11" s="127"/>
      <c r="AV11" s="128"/>
      <c r="AW11" s="127"/>
      <c r="AX11" s="128"/>
      <c r="AY11" s="130"/>
      <c r="AZ11" s="131"/>
      <c r="BA11" s="131"/>
      <c r="BB11" s="131"/>
      <c r="BC11" s="131"/>
      <c r="BD11" s="131"/>
      <c r="BE11" s="132"/>
      <c r="BF11" s="186"/>
      <c r="BG11" s="186"/>
    </row>
    <row r="12" spans="1:59" ht="15.75" customHeight="1" x14ac:dyDescent="0.3">
      <c r="A12" s="498" t="s">
        <v>468</v>
      </c>
      <c r="B12" s="51" t="s">
        <v>31</v>
      </c>
      <c r="C12" s="267" t="s">
        <v>64</v>
      </c>
      <c r="D12" s="103"/>
      <c r="E12" s="6" t="str">
        <f t="shared" ref="E12:E32" si="0">IF(D12*14=0,"",D12*14)</f>
        <v/>
      </c>
      <c r="F12" s="103"/>
      <c r="G12" s="6" t="str">
        <f t="shared" ref="G12:G32" si="1">IF(F12*14=0,"",F12*14)</f>
        <v/>
      </c>
      <c r="H12" s="103"/>
      <c r="I12" s="104"/>
      <c r="J12" s="57"/>
      <c r="K12" s="6" t="str">
        <f t="shared" ref="K12:K32" si="2">IF(J12*14=0,"",J12*14)</f>
        <v/>
      </c>
      <c r="L12" s="56"/>
      <c r="M12" s="6" t="str">
        <f t="shared" ref="M12:M32" si="3">IF(L12*14=0,"",L12*14)</f>
        <v/>
      </c>
      <c r="N12" s="56"/>
      <c r="O12" s="60"/>
      <c r="P12" s="56"/>
      <c r="Q12" s="6" t="str">
        <f t="shared" ref="Q12:Q32" si="4">IF(P12*14=0,"",P12*14)</f>
        <v/>
      </c>
      <c r="R12" s="56"/>
      <c r="S12" s="6" t="str">
        <f t="shared" ref="S12:S32" si="5">IF(R12*14=0,"",R12*14)</f>
        <v/>
      </c>
      <c r="T12" s="56"/>
      <c r="U12" s="59"/>
      <c r="V12" s="57"/>
      <c r="W12" s="6" t="str">
        <f t="shared" ref="W12:W32" si="6">IF(V12*14=0,"",V12*14)</f>
        <v/>
      </c>
      <c r="X12" s="56"/>
      <c r="Y12" s="6" t="str">
        <f t="shared" ref="Y12:Y32" si="7">IF(X12*14=0,"",X12*14)</f>
        <v/>
      </c>
      <c r="Z12" s="56"/>
      <c r="AA12" s="60"/>
      <c r="AB12" s="56">
        <v>2</v>
      </c>
      <c r="AC12" s="6">
        <f t="shared" ref="AC12:AC32" si="8">IF(AB12*14=0,"",AB12*14)</f>
        <v>28</v>
      </c>
      <c r="AD12" s="56">
        <v>1</v>
      </c>
      <c r="AE12" s="6">
        <f t="shared" ref="AE12:AE32" si="9">IF(AD12*14=0,"",AD12*14)</f>
        <v>14</v>
      </c>
      <c r="AF12" s="309">
        <v>2</v>
      </c>
      <c r="AG12" s="59" t="s">
        <v>15</v>
      </c>
      <c r="AH12" s="57"/>
      <c r="AI12" s="6" t="str">
        <f t="shared" ref="AI12:AI32" si="10">IF(AH12*14=0,"",AH12*14)</f>
        <v/>
      </c>
      <c r="AJ12" s="56"/>
      <c r="AK12" s="6" t="str">
        <f t="shared" ref="AK12:AK32" si="11">IF(AJ12*14=0,"",AJ12*14)</f>
        <v/>
      </c>
      <c r="AL12" s="56"/>
      <c r="AM12" s="60"/>
      <c r="AN12" s="57"/>
      <c r="AO12" s="6" t="str">
        <f t="shared" ref="AO12:AO32" si="12">IF(AN12*14=0,"",AN12*14)</f>
        <v/>
      </c>
      <c r="AP12" s="58"/>
      <c r="AQ12" s="6" t="str">
        <f t="shared" ref="AQ12:AQ32" si="13">IF(AP12*14=0,"",AP12*14)</f>
        <v/>
      </c>
      <c r="AR12" s="58"/>
      <c r="AS12" s="61"/>
      <c r="AT12" s="56"/>
      <c r="AU12" s="6" t="str">
        <f t="shared" ref="AU12:AU32" si="14">IF(AT12*14=0,"",AT12*14)</f>
        <v/>
      </c>
      <c r="AV12" s="56"/>
      <c r="AW12" s="6" t="str">
        <f t="shared" ref="AW12:AW32" si="15">IF(AV12*14=0,"",AV12*14)</f>
        <v/>
      </c>
      <c r="AX12" s="56"/>
      <c r="AY12" s="56"/>
      <c r="AZ12" s="7">
        <f t="shared" ref="AZ12:AZ32" si="16">IF(D12+J12+P12+V12+AB12+AH12+AN12+AT12=0,"",D12+J12+P12+V12+AB12+AH12+AN12+AT12)</f>
        <v>2</v>
      </c>
      <c r="BA12" s="6">
        <f t="shared" ref="BA12:BA32" si="17">IF((D12+J12+P12+V12+AB12+AH12+AN12+AT12)*14=0,"",(D12+J12+P12+V12+AB12+AH12+AN12+AT12)*14)</f>
        <v>28</v>
      </c>
      <c r="BB12" s="8">
        <f t="shared" ref="BB12:BB32" si="18">IF(F12+L12+R12+X12+AD12+AJ12+AP12+AV12=0,"",F12+L12+R12+X12+AD12+AJ12+AP12+AV12)</f>
        <v>1</v>
      </c>
      <c r="BC12" s="6">
        <f t="shared" ref="BC12:BC32" si="19">IF((L12+F12+R12+X12+AD12+AJ12+AP12+AV12)*14=0,"",(L12+F12+R12+X12+AD12+AJ12+AP12+AV12)*14)</f>
        <v>14</v>
      </c>
      <c r="BD12" s="8">
        <f t="shared" ref="BD12:BD32" si="20">IF(N12+H12+T12+Z12+AF12+AL12+AR12+AX12=0,"",N12+H12+T12+Z12+AF12+AL12+AR12+AX12)</f>
        <v>2</v>
      </c>
      <c r="BE12" s="9">
        <f t="shared" ref="BE12:BE32" si="21">IF(D12+F12+L12+J12+P12+R12+V12+X12+AB12+AD12+AH12+AJ12+AN12+AP12+AT12+AV12=0,"",D12+F12+L12+J12+P12+R12+V12+X12+AB12+AD12+AH12+AJ12+AN12+AP12+AT12+AV12)</f>
        <v>3</v>
      </c>
      <c r="BF12" s="246" t="s">
        <v>386</v>
      </c>
      <c r="BG12" s="246" t="s">
        <v>147</v>
      </c>
    </row>
    <row r="13" spans="1:59" ht="15.75" customHeight="1" x14ac:dyDescent="0.3">
      <c r="A13" s="498" t="s">
        <v>151</v>
      </c>
      <c r="B13" s="51" t="s">
        <v>31</v>
      </c>
      <c r="C13" s="267" t="s">
        <v>113</v>
      </c>
      <c r="D13" s="103"/>
      <c r="E13" s="6" t="str">
        <f t="shared" si="0"/>
        <v/>
      </c>
      <c r="F13" s="103"/>
      <c r="G13" s="6" t="str">
        <f t="shared" si="1"/>
        <v/>
      </c>
      <c r="H13" s="103"/>
      <c r="I13" s="104"/>
      <c r="J13" s="57"/>
      <c r="K13" s="6" t="str">
        <f t="shared" si="2"/>
        <v/>
      </c>
      <c r="L13" s="56"/>
      <c r="M13" s="6" t="str">
        <f t="shared" si="3"/>
        <v/>
      </c>
      <c r="N13" s="56"/>
      <c r="O13" s="60"/>
      <c r="P13" s="56"/>
      <c r="Q13" s="6" t="str">
        <f t="shared" si="4"/>
        <v/>
      </c>
      <c r="R13" s="56"/>
      <c r="S13" s="6" t="str">
        <f t="shared" si="5"/>
        <v/>
      </c>
      <c r="T13" s="56"/>
      <c r="U13" s="59"/>
      <c r="V13" s="57"/>
      <c r="W13" s="6" t="str">
        <f t="shared" si="6"/>
        <v/>
      </c>
      <c r="X13" s="56"/>
      <c r="Y13" s="6" t="str">
        <f t="shared" si="7"/>
        <v/>
      </c>
      <c r="Z13" s="56"/>
      <c r="AA13" s="60"/>
      <c r="AB13" s="56">
        <v>1</v>
      </c>
      <c r="AC13" s="6">
        <f t="shared" si="8"/>
        <v>14</v>
      </c>
      <c r="AD13" s="56"/>
      <c r="AE13" s="6" t="str">
        <f t="shared" si="9"/>
        <v/>
      </c>
      <c r="AF13" s="262">
        <v>1</v>
      </c>
      <c r="AG13" s="59" t="s">
        <v>79</v>
      </c>
      <c r="AH13" s="57"/>
      <c r="AI13" s="6" t="str">
        <f t="shared" si="10"/>
        <v/>
      </c>
      <c r="AJ13" s="56"/>
      <c r="AK13" s="6" t="str">
        <f t="shared" si="11"/>
        <v/>
      </c>
      <c r="AL13" s="56"/>
      <c r="AM13" s="60"/>
      <c r="AN13" s="57"/>
      <c r="AO13" s="6" t="str">
        <f t="shared" si="12"/>
        <v/>
      </c>
      <c r="AP13" s="58"/>
      <c r="AQ13" s="6" t="str">
        <f t="shared" si="13"/>
        <v/>
      </c>
      <c r="AR13" s="58"/>
      <c r="AS13" s="61"/>
      <c r="AT13" s="56"/>
      <c r="AU13" s="6" t="str">
        <f t="shared" si="14"/>
        <v/>
      </c>
      <c r="AV13" s="56"/>
      <c r="AW13" s="6" t="str">
        <f t="shared" si="15"/>
        <v/>
      </c>
      <c r="AX13" s="56"/>
      <c r="AY13" s="56"/>
      <c r="AZ13" s="7">
        <f t="shared" si="16"/>
        <v>1</v>
      </c>
      <c r="BA13" s="6">
        <f t="shared" si="17"/>
        <v>14</v>
      </c>
      <c r="BB13" s="8" t="str">
        <f t="shared" si="18"/>
        <v/>
      </c>
      <c r="BC13" s="6" t="str">
        <f t="shared" si="19"/>
        <v/>
      </c>
      <c r="BD13" s="8">
        <f t="shared" si="20"/>
        <v>1</v>
      </c>
      <c r="BE13" s="9">
        <f t="shared" si="21"/>
        <v>1</v>
      </c>
      <c r="BF13" s="246" t="s">
        <v>386</v>
      </c>
      <c r="BG13" s="246" t="s">
        <v>147</v>
      </c>
    </row>
    <row r="14" spans="1:59" ht="15.75" customHeight="1" x14ac:dyDescent="0.3">
      <c r="A14" s="498" t="s">
        <v>111</v>
      </c>
      <c r="B14" s="51" t="s">
        <v>31</v>
      </c>
      <c r="C14" s="267" t="s">
        <v>110</v>
      </c>
      <c r="D14" s="103"/>
      <c r="E14" s="6" t="str">
        <f t="shared" si="0"/>
        <v/>
      </c>
      <c r="F14" s="103"/>
      <c r="G14" s="6" t="str">
        <f t="shared" si="1"/>
        <v/>
      </c>
      <c r="H14" s="103"/>
      <c r="I14" s="104"/>
      <c r="J14" s="57"/>
      <c r="K14" s="6" t="str">
        <f t="shared" si="2"/>
        <v/>
      </c>
      <c r="L14" s="56"/>
      <c r="M14" s="6" t="str">
        <f t="shared" si="3"/>
        <v/>
      </c>
      <c r="N14" s="56"/>
      <c r="O14" s="60"/>
      <c r="P14" s="56"/>
      <c r="Q14" s="6" t="str">
        <f t="shared" si="4"/>
        <v/>
      </c>
      <c r="R14" s="56"/>
      <c r="S14" s="6" t="str">
        <f t="shared" si="5"/>
        <v/>
      </c>
      <c r="T14" s="56"/>
      <c r="U14" s="59"/>
      <c r="V14" s="57"/>
      <c r="W14" s="6" t="str">
        <f t="shared" si="6"/>
        <v/>
      </c>
      <c r="X14" s="56"/>
      <c r="Y14" s="6" t="str">
        <f t="shared" si="7"/>
        <v/>
      </c>
      <c r="Z14" s="56"/>
      <c r="AA14" s="60"/>
      <c r="AB14" s="56">
        <v>1</v>
      </c>
      <c r="AC14" s="6">
        <f t="shared" si="8"/>
        <v>14</v>
      </c>
      <c r="AD14" s="56"/>
      <c r="AE14" s="6" t="str">
        <f t="shared" si="9"/>
        <v/>
      </c>
      <c r="AF14" s="262">
        <v>1</v>
      </c>
      <c r="AG14" s="59" t="s">
        <v>79</v>
      </c>
      <c r="AH14" s="57"/>
      <c r="AI14" s="6" t="str">
        <f t="shared" si="10"/>
        <v/>
      </c>
      <c r="AJ14" s="56"/>
      <c r="AK14" s="6" t="str">
        <f t="shared" si="11"/>
        <v/>
      </c>
      <c r="AL14" s="56"/>
      <c r="AM14" s="60"/>
      <c r="AN14" s="57"/>
      <c r="AO14" s="6" t="str">
        <f t="shared" si="12"/>
        <v/>
      </c>
      <c r="AP14" s="58"/>
      <c r="AQ14" s="6" t="str">
        <f t="shared" si="13"/>
        <v/>
      </c>
      <c r="AR14" s="58"/>
      <c r="AS14" s="61"/>
      <c r="AT14" s="56"/>
      <c r="AU14" s="6" t="str">
        <f t="shared" si="14"/>
        <v/>
      </c>
      <c r="AV14" s="56"/>
      <c r="AW14" s="6" t="str">
        <f t="shared" si="15"/>
        <v/>
      </c>
      <c r="AX14" s="56"/>
      <c r="AY14" s="56"/>
      <c r="AZ14" s="7">
        <f t="shared" si="16"/>
        <v>1</v>
      </c>
      <c r="BA14" s="6">
        <f t="shared" si="17"/>
        <v>14</v>
      </c>
      <c r="BB14" s="8" t="str">
        <f t="shared" si="18"/>
        <v/>
      </c>
      <c r="BC14" s="6" t="str">
        <f t="shared" si="19"/>
        <v/>
      </c>
      <c r="BD14" s="8">
        <f t="shared" si="20"/>
        <v>1</v>
      </c>
      <c r="BE14" s="9">
        <f t="shared" si="21"/>
        <v>1</v>
      </c>
      <c r="BF14" s="246" t="s">
        <v>279</v>
      </c>
      <c r="BG14" s="246" t="s">
        <v>146</v>
      </c>
    </row>
    <row r="15" spans="1:59" ht="15.75" customHeight="1" x14ac:dyDescent="0.3">
      <c r="A15" s="498" t="s">
        <v>470</v>
      </c>
      <c r="B15" s="51" t="s">
        <v>31</v>
      </c>
      <c r="C15" s="498" t="s">
        <v>65</v>
      </c>
      <c r="D15" s="103"/>
      <c r="E15" s="6" t="str">
        <f t="shared" si="0"/>
        <v/>
      </c>
      <c r="F15" s="103"/>
      <c r="G15" s="6" t="str">
        <f t="shared" si="1"/>
        <v/>
      </c>
      <c r="H15" s="103"/>
      <c r="I15" s="104"/>
      <c r="J15" s="57"/>
      <c r="K15" s="6" t="str">
        <f t="shared" si="2"/>
        <v/>
      </c>
      <c r="L15" s="56"/>
      <c r="M15" s="6" t="str">
        <f t="shared" si="3"/>
        <v/>
      </c>
      <c r="N15" s="56"/>
      <c r="O15" s="60"/>
      <c r="P15" s="56"/>
      <c r="Q15" s="6" t="str">
        <f t="shared" si="4"/>
        <v/>
      </c>
      <c r="R15" s="56"/>
      <c r="S15" s="6" t="str">
        <f t="shared" si="5"/>
        <v/>
      </c>
      <c r="T15" s="56"/>
      <c r="U15" s="59"/>
      <c r="V15" s="57"/>
      <c r="W15" s="6" t="str">
        <f t="shared" si="6"/>
        <v/>
      </c>
      <c r="X15" s="56"/>
      <c r="Y15" s="6" t="str">
        <f t="shared" si="7"/>
        <v/>
      </c>
      <c r="Z15" s="56"/>
      <c r="AA15" s="60"/>
      <c r="AB15" s="56">
        <v>2</v>
      </c>
      <c r="AC15" s="6">
        <f t="shared" si="8"/>
        <v>28</v>
      </c>
      <c r="AD15" s="56">
        <v>1</v>
      </c>
      <c r="AE15" s="6">
        <f t="shared" si="9"/>
        <v>14</v>
      </c>
      <c r="AF15" s="262">
        <v>3</v>
      </c>
      <c r="AG15" s="59" t="s">
        <v>15</v>
      </c>
      <c r="AH15" s="57"/>
      <c r="AI15" s="6" t="str">
        <f t="shared" si="10"/>
        <v/>
      </c>
      <c r="AJ15" s="56"/>
      <c r="AK15" s="6" t="str">
        <f t="shared" si="11"/>
        <v/>
      </c>
      <c r="AL15" s="56"/>
      <c r="AM15" s="60"/>
      <c r="AN15" s="57"/>
      <c r="AO15" s="6" t="str">
        <f t="shared" si="12"/>
        <v/>
      </c>
      <c r="AP15" s="58"/>
      <c r="AQ15" s="6" t="str">
        <f t="shared" si="13"/>
        <v/>
      </c>
      <c r="AR15" s="58"/>
      <c r="AS15" s="61"/>
      <c r="AT15" s="56"/>
      <c r="AU15" s="6" t="str">
        <f t="shared" si="14"/>
        <v/>
      </c>
      <c r="AV15" s="56"/>
      <c r="AW15" s="6" t="str">
        <f t="shared" si="15"/>
        <v/>
      </c>
      <c r="AX15" s="56"/>
      <c r="AY15" s="56"/>
      <c r="AZ15" s="7">
        <f t="shared" si="16"/>
        <v>2</v>
      </c>
      <c r="BA15" s="6">
        <f t="shared" si="17"/>
        <v>28</v>
      </c>
      <c r="BB15" s="8">
        <f t="shared" si="18"/>
        <v>1</v>
      </c>
      <c r="BC15" s="6">
        <f t="shared" si="19"/>
        <v>14</v>
      </c>
      <c r="BD15" s="8">
        <f t="shared" si="20"/>
        <v>3</v>
      </c>
      <c r="BE15" s="9">
        <f t="shared" si="21"/>
        <v>3</v>
      </c>
      <c r="BF15" s="313" t="s">
        <v>386</v>
      </c>
      <c r="BG15" s="313" t="s">
        <v>147</v>
      </c>
    </row>
    <row r="16" spans="1:59" ht="15.75" customHeight="1" x14ac:dyDescent="0.3">
      <c r="A16" s="498" t="s">
        <v>100</v>
      </c>
      <c r="B16" s="51" t="s">
        <v>31</v>
      </c>
      <c r="C16" s="498" t="s">
        <v>66</v>
      </c>
      <c r="D16" s="103"/>
      <c r="E16" s="6" t="str">
        <f t="shared" si="0"/>
        <v/>
      </c>
      <c r="F16" s="103"/>
      <c r="G16" s="6" t="str">
        <f t="shared" si="1"/>
        <v/>
      </c>
      <c r="H16" s="103"/>
      <c r="I16" s="104"/>
      <c r="J16" s="57"/>
      <c r="K16" s="6" t="str">
        <f t="shared" si="2"/>
        <v/>
      </c>
      <c r="L16" s="56"/>
      <c r="M16" s="6" t="str">
        <f t="shared" si="3"/>
        <v/>
      </c>
      <c r="N16" s="56"/>
      <c r="O16" s="60"/>
      <c r="P16" s="56"/>
      <c r="Q16" s="6" t="str">
        <f t="shared" si="4"/>
        <v/>
      </c>
      <c r="R16" s="56"/>
      <c r="S16" s="6" t="str">
        <f t="shared" si="5"/>
        <v/>
      </c>
      <c r="T16" s="56"/>
      <c r="U16" s="59"/>
      <c r="V16" s="57"/>
      <c r="W16" s="6" t="str">
        <f t="shared" si="6"/>
        <v/>
      </c>
      <c r="X16" s="56"/>
      <c r="Y16" s="6" t="str">
        <f t="shared" si="7"/>
        <v/>
      </c>
      <c r="Z16" s="56"/>
      <c r="AA16" s="60"/>
      <c r="AB16" s="56">
        <v>2</v>
      </c>
      <c r="AC16" s="6">
        <f t="shared" si="8"/>
        <v>28</v>
      </c>
      <c r="AD16" s="56">
        <v>1</v>
      </c>
      <c r="AE16" s="6">
        <f t="shared" si="9"/>
        <v>14</v>
      </c>
      <c r="AF16" s="262">
        <v>3</v>
      </c>
      <c r="AG16" s="59" t="s">
        <v>15</v>
      </c>
      <c r="AH16" s="57"/>
      <c r="AI16" s="6" t="str">
        <f t="shared" si="10"/>
        <v/>
      </c>
      <c r="AJ16" s="56"/>
      <c r="AK16" s="6" t="str">
        <f t="shared" si="11"/>
        <v/>
      </c>
      <c r="AL16" s="56"/>
      <c r="AM16" s="60"/>
      <c r="AN16" s="57"/>
      <c r="AO16" s="6" t="str">
        <f t="shared" si="12"/>
        <v/>
      </c>
      <c r="AP16" s="58"/>
      <c r="AQ16" s="6" t="str">
        <f t="shared" si="13"/>
        <v/>
      </c>
      <c r="AR16" s="58"/>
      <c r="AS16" s="61"/>
      <c r="AT16" s="56"/>
      <c r="AU16" s="6" t="str">
        <f t="shared" si="14"/>
        <v/>
      </c>
      <c r="AV16" s="56"/>
      <c r="AW16" s="6" t="str">
        <f t="shared" si="15"/>
        <v/>
      </c>
      <c r="AX16" s="56"/>
      <c r="AY16" s="56"/>
      <c r="AZ16" s="7">
        <f t="shared" si="16"/>
        <v>2</v>
      </c>
      <c r="BA16" s="6">
        <f t="shared" si="17"/>
        <v>28</v>
      </c>
      <c r="BB16" s="8">
        <f t="shared" si="18"/>
        <v>1</v>
      </c>
      <c r="BC16" s="6">
        <f t="shared" si="19"/>
        <v>14</v>
      </c>
      <c r="BD16" s="8">
        <f t="shared" si="20"/>
        <v>3</v>
      </c>
      <c r="BE16" s="9">
        <f t="shared" si="21"/>
        <v>3</v>
      </c>
      <c r="BF16" s="246" t="s">
        <v>386</v>
      </c>
      <c r="BG16" s="246" t="s">
        <v>147</v>
      </c>
    </row>
    <row r="17" spans="1:59" ht="15.75" customHeight="1" x14ac:dyDescent="0.3">
      <c r="A17" s="498" t="s">
        <v>467</v>
      </c>
      <c r="B17" s="51" t="s">
        <v>31</v>
      </c>
      <c r="C17" s="498" t="s">
        <v>67</v>
      </c>
      <c r="D17" s="103"/>
      <c r="E17" s="6" t="str">
        <f t="shared" si="0"/>
        <v/>
      </c>
      <c r="F17" s="103"/>
      <c r="G17" s="6" t="str">
        <f t="shared" si="1"/>
        <v/>
      </c>
      <c r="H17" s="103"/>
      <c r="I17" s="104"/>
      <c r="J17" s="57"/>
      <c r="K17" s="6" t="str">
        <f t="shared" si="2"/>
        <v/>
      </c>
      <c r="L17" s="56"/>
      <c r="M17" s="6" t="str">
        <f t="shared" si="3"/>
        <v/>
      </c>
      <c r="N17" s="56"/>
      <c r="O17" s="60"/>
      <c r="P17" s="56"/>
      <c r="Q17" s="6" t="str">
        <f t="shared" si="4"/>
        <v/>
      </c>
      <c r="R17" s="56"/>
      <c r="S17" s="6" t="str">
        <f t="shared" si="5"/>
        <v/>
      </c>
      <c r="T17" s="56"/>
      <c r="U17" s="59"/>
      <c r="V17" s="57"/>
      <c r="W17" s="6" t="str">
        <f t="shared" si="6"/>
        <v/>
      </c>
      <c r="X17" s="56"/>
      <c r="Y17" s="6" t="str">
        <f t="shared" si="7"/>
        <v/>
      </c>
      <c r="Z17" s="56"/>
      <c r="AA17" s="60"/>
      <c r="AB17" s="56">
        <v>1</v>
      </c>
      <c r="AC17" s="6">
        <f t="shared" si="8"/>
        <v>14</v>
      </c>
      <c r="AD17" s="56">
        <v>2</v>
      </c>
      <c r="AE17" s="6">
        <f t="shared" si="9"/>
        <v>28</v>
      </c>
      <c r="AF17" s="309">
        <v>2</v>
      </c>
      <c r="AG17" s="59" t="s">
        <v>80</v>
      </c>
      <c r="AH17" s="57"/>
      <c r="AI17" s="6" t="str">
        <f t="shared" si="10"/>
        <v/>
      </c>
      <c r="AJ17" s="56"/>
      <c r="AK17" s="6" t="str">
        <f t="shared" si="11"/>
        <v/>
      </c>
      <c r="AL17" s="56"/>
      <c r="AM17" s="60"/>
      <c r="AN17" s="57"/>
      <c r="AO17" s="6" t="str">
        <f t="shared" si="12"/>
        <v/>
      </c>
      <c r="AP17" s="58"/>
      <c r="AQ17" s="6" t="str">
        <f t="shared" si="13"/>
        <v/>
      </c>
      <c r="AR17" s="58"/>
      <c r="AS17" s="61"/>
      <c r="AT17" s="56"/>
      <c r="AU17" s="6" t="str">
        <f t="shared" si="14"/>
        <v/>
      </c>
      <c r="AV17" s="56"/>
      <c r="AW17" s="6" t="str">
        <f t="shared" si="15"/>
        <v/>
      </c>
      <c r="AX17" s="56"/>
      <c r="AY17" s="56"/>
      <c r="AZ17" s="7">
        <f t="shared" si="16"/>
        <v>1</v>
      </c>
      <c r="BA17" s="6">
        <f t="shared" si="17"/>
        <v>14</v>
      </c>
      <c r="BB17" s="8">
        <f t="shared" si="18"/>
        <v>2</v>
      </c>
      <c r="BC17" s="6">
        <f t="shared" si="19"/>
        <v>28</v>
      </c>
      <c r="BD17" s="8">
        <f t="shared" si="20"/>
        <v>2</v>
      </c>
      <c r="BE17" s="9">
        <f t="shared" si="21"/>
        <v>3</v>
      </c>
      <c r="BF17" s="246" t="s">
        <v>386</v>
      </c>
      <c r="BG17" s="246" t="s">
        <v>148</v>
      </c>
    </row>
    <row r="18" spans="1:59" ht="15.75" customHeight="1" x14ac:dyDescent="0.3">
      <c r="A18" s="498" t="s">
        <v>101</v>
      </c>
      <c r="B18" s="51" t="s">
        <v>31</v>
      </c>
      <c r="C18" s="498" t="s">
        <v>68</v>
      </c>
      <c r="D18" s="103"/>
      <c r="E18" s="6" t="str">
        <f t="shared" si="0"/>
        <v/>
      </c>
      <c r="F18" s="103"/>
      <c r="G18" s="6" t="str">
        <f t="shared" si="1"/>
        <v/>
      </c>
      <c r="H18" s="103"/>
      <c r="I18" s="104"/>
      <c r="J18" s="57"/>
      <c r="K18" s="6" t="str">
        <f t="shared" si="2"/>
        <v/>
      </c>
      <c r="L18" s="56"/>
      <c r="M18" s="6" t="str">
        <f t="shared" si="3"/>
        <v/>
      </c>
      <c r="N18" s="56"/>
      <c r="O18" s="60"/>
      <c r="P18" s="56"/>
      <c r="Q18" s="6" t="str">
        <f t="shared" si="4"/>
        <v/>
      </c>
      <c r="R18" s="56"/>
      <c r="S18" s="6" t="str">
        <f t="shared" si="5"/>
        <v/>
      </c>
      <c r="T18" s="56"/>
      <c r="U18" s="59"/>
      <c r="V18" s="57"/>
      <c r="W18" s="6" t="str">
        <f t="shared" si="6"/>
        <v/>
      </c>
      <c r="X18" s="56"/>
      <c r="Y18" s="6" t="str">
        <f t="shared" si="7"/>
        <v/>
      </c>
      <c r="Z18" s="56"/>
      <c r="AA18" s="60"/>
      <c r="AB18" s="56">
        <v>1</v>
      </c>
      <c r="AC18" s="6">
        <f t="shared" si="8"/>
        <v>14</v>
      </c>
      <c r="AD18" s="56">
        <v>1</v>
      </c>
      <c r="AE18" s="6">
        <f t="shared" si="9"/>
        <v>14</v>
      </c>
      <c r="AF18" s="262">
        <v>2</v>
      </c>
      <c r="AG18" s="59" t="s">
        <v>79</v>
      </c>
      <c r="AH18" s="57"/>
      <c r="AI18" s="6" t="str">
        <f t="shared" si="10"/>
        <v/>
      </c>
      <c r="AJ18" s="56"/>
      <c r="AK18" s="6" t="str">
        <f t="shared" si="11"/>
        <v/>
      </c>
      <c r="AL18" s="56"/>
      <c r="AM18" s="60"/>
      <c r="AN18" s="57"/>
      <c r="AO18" s="6" t="str">
        <f t="shared" si="12"/>
        <v/>
      </c>
      <c r="AP18" s="58"/>
      <c r="AQ18" s="6" t="str">
        <f t="shared" si="13"/>
        <v/>
      </c>
      <c r="AR18" s="58"/>
      <c r="AS18" s="61"/>
      <c r="AT18" s="56"/>
      <c r="AU18" s="6" t="str">
        <f t="shared" si="14"/>
        <v/>
      </c>
      <c r="AV18" s="56"/>
      <c r="AW18" s="6" t="str">
        <f t="shared" si="15"/>
        <v/>
      </c>
      <c r="AX18" s="56"/>
      <c r="AY18" s="56"/>
      <c r="AZ18" s="7">
        <f t="shared" si="16"/>
        <v>1</v>
      </c>
      <c r="BA18" s="6">
        <f t="shared" si="17"/>
        <v>14</v>
      </c>
      <c r="BB18" s="8">
        <f t="shared" si="18"/>
        <v>1</v>
      </c>
      <c r="BC18" s="6">
        <f t="shared" si="19"/>
        <v>14</v>
      </c>
      <c r="BD18" s="8">
        <f t="shared" si="20"/>
        <v>2</v>
      </c>
      <c r="BE18" s="9">
        <f t="shared" si="21"/>
        <v>2</v>
      </c>
      <c r="BF18" s="246" t="s">
        <v>386</v>
      </c>
      <c r="BG18" s="246" t="s">
        <v>149</v>
      </c>
    </row>
    <row r="19" spans="1:59" ht="15.75" customHeight="1" x14ac:dyDescent="0.3">
      <c r="A19" s="498" t="s">
        <v>161</v>
      </c>
      <c r="B19" s="51" t="s">
        <v>31</v>
      </c>
      <c r="C19" s="498" t="s">
        <v>152</v>
      </c>
      <c r="D19" s="103"/>
      <c r="E19" s="6" t="str">
        <f t="shared" si="0"/>
        <v/>
      </c>
      <c r="F19" s="103"/>
      <c r="G19" s="6" t="str">
        <f t="shared" si="1"/>
        <v/>
      </c>
      <c r="H19" s="103"/>
      <c r="I19" s="104"/>
      <c r="J19" s="57"/>
      <c r="K19" s="6" t="str">
        <f t="shared" si="2"/>
        <v/>
      </c>
      <c r="L19" s="56"/>
      <c r="M19" s="6" t="str">
        <f t="shared" si="3"/>
        <v/>
      </c>
      <c r="N19" s="56"/>
      <c r="O19" s="60"/>
      <c r="P19" s="56"/>
      <c r="Q19" s="6" t="str">
        <f t="shared" si="4"/>
        <v/>
      </c>
      <c r="R19" s="56"/>
      <c r="S19" s="6" t="str">
        <f t="shared" si="5"/>
        <v/>
      </c>
      <c r="T19" s="56"/>
      <c r="U19" s="59"/>
      <c r="V19" s="57"/>
      <c r="W19" s="6" t="str">
        <f t="shared" si="6"/>
        <v/>
      </c>
      <c r="X19" s="56"/>
      <c r="Y19" s="6" t="str">
        <f t="shared" si="7"/>
        <v/>
      </c>
      <c r="Z19" s="56"/>
      <c r="AA19" s="60"/>
      <c r="AB19" s="56">
        <v>1</v>
      </c>
      <c r="AC19" s="6">
        <f t="shared" si="8"/>
        <v>14</v>
      </c>
      <c r="AD19" s="56">
        <v>1</v>
      </c>
      <c r="AE19" s="6">
        <f t="shared" si="9"/>
        <v>14</v>
      </c>
      <c r="AF19" s="262">
        <v>2</v>
      </c>
      <c r="AG19" s="59" t="s">
        <v>79</v>
      </c>
      <c r="AH19" s="57"/>
      <c r="AI19" s="6" t="str">
        <f t="shared" si="10"/>
        <v/>
      </c>
      <c r="AJ19" s="56"/>
      <c r="AK19" s="6" t="str">
        <f t="shared" si="11"/>
        <v/>
      </c>
      <c r="AL19" s="56"/>
      <c r="AM19" s="60"/>
      <c r="AN19" s="57"/>
      <c r="AO19" s="6" t="str">
        <f t="shared" si="12"/>
        <v/>
      </c>
      <c r="AP19" s="58"/>
      <c r="AQ19" s="6" t="str">
        <f t="shared" si="13"/>
        <v/>
      </c>
      <c r="AR19" s="58"/>
      <c r="AS19" s="61"/>
      <c r="AT19" s="56"/>
      <c r="AU19" s="6" t="str">
        <f t="shared" si="14"/>
        <v/>
      </c>
      <c r="AV19" s="56"/>
      <c r="AW19" s="6" t="str">
        <f t="shared" si="15"/>
        <v/>
      </c>
      <c r="AX19" s="56"/>
      <c r="AY19" s="56"/>
      <c r="AZ19" s="7">
        <f t="shared" si="16"/>
        <v>1</v>
      </c>
      <c r="BA19" s="6">
        <f t="shared" si="17"/>
        <v>14</v>
      </c>
      <c r="BB19" s="8">
        <f t="shared" si="18"/>
        <v>1</v>
      </c>
      <c r="BC19" s="6">
        <f t="shared" si="19"/>
        <v>14</v>
      </c>
      <c r="BD19" s="8">
        <f t="shared" si="20"/>
        <v>2</v>
      </c>
      <c r="BE19" s="9">
        <f t="shared" si="21"/>
        <v>2</v>
      </c>
      <c r="BF19" s="246" t="s">
        <v>386</v>
      </c>
      <c r="BG19" s="246" t="s">
        <v>147</v>
      </c>
    </row>
    <row r="20" spans="1:59" ht="15.75" customHeight="1" x14ac:dyDescent="0.3">
      <c r="A20" s="498" t="s">
        <v>160</v>
      </c>
      <c r="B20" s="51" t="s">
        <v>31</v>
      </c>
      <c r="C20" s="498" t="s">
        <v>159</v>
      </c>
      <c r="D20" s="103"/>
      <c r="E20" s="6" t="str">
        <f t="shared" si="0"/>
        <v/>
      </c>
      <c r="F20" s="103"/>
      <c r="G20" s="6" t="str">
        <f t="shared" si="1"/>
        <v/>
      </c>
      <c r="H20" s="103"/>
      <c r="I20" s="104"/>
      <c r="J20" s="57"/>
      <c r="K20" s="6" t="str">
        <f t="shared" si="2"/>
        <v/>
      </c>
      <c r="L20" s="56"/>
      <c r="M20" s="6" t="str">
        <f t="shared" si="3"/>
        <v/>
      </c>
      <c r="N20" s="56"/>
      <c r="O20" s="60"/>
      <c r="P20" s="56"/>
      <c r="Q20" s="6" t="str">
        <f t="shared" si="4"/>
        <v/>
      </c>
      <c r="R20" s="56"/>
      <c r="S20" s="6" t="str">
        <f t="shared" si="5"/>
        <v/>
      </c>
      <c r="T20" s="56"/>
      <c r="U20" s="59"/>
      <c r="V20" s="57"/>
      <c r="W20" s="6" t="str">
        <f t="shared" si="6"/>
        <v/>
      </c>
      <c r="X20" s="56"/>
      <c r="Y20" s="6" t="str">
        <f t="shared" si="7"/>
        <v/>
      </c>
      <c r="Z20" s="56"/>
      <c r="AA20" s="60"/>
      <c r="AB20" s="56">
        <v>1</v>
      </c>
      <c r="AC20" s="6">
        <f t="shared" si="8"/>
        <v>14</v>
      </c>
      <c r="AD20" s="305">
        <v>2</v>
      </c>
      <c r="AE20" s="307">
        <f t="shared" si="9"/>
        <v>28</v>
      </c>
      <c r="AF20" s="262">
        <v>2</v>
      </c>
      <c r="AG20" s="59" t="s">
        <v>79</v>
      </c>
      <c r="AH20" s="57"/>
      <c r="AI20" s="6" t="str">
        <f t="shared" si="10"/>
        <v/>
      </c>
      <c r="AJ20" s="56"/>
      <c r="AK20" s="6" t="str">
        <f t="shared" si="11"/>
        <v/>
      </c>
      <c r="AL20" s="56"/>
      <c r="AM20" s="60"/>
      <c r="AN20" s="57"/>
      <c r="AO20" s="6" t="str">
        <f t="shared" si="12"/>
        <v/>
      </c>
      <c r="AP20" s="58"/>
      <c r="AQ20" s="6" t="str">
        <f t="shared" si="13"/>
        <v/>
      </c>
      <c r="AR20" s="58"/>
      <c r="AS20" s="61"/>
      <c r="AT20" s="56"/>
      <c r="AU20" s="6" t="str">
        <f t="shared" si="14"/>
        <v/>
      </c>
      <c r="AV20" s="56"/>
      <c r="AW20" s="6" t="str">
        <f t="shared" si="15"/>
        <v/>
      </c>
      <c r="AX20" s="56"/>
      <c r="AY20" s="56"/>
      <c r="AZ20" s="7">
        <f t="shared" si="16"/>
        <v>1</v>
      </c>
      <c r="BA20" s="16">
        <f t="shared" si="17"/>
        <v>14</v>
      </c>
      <c r="BB20" s="8">
        <f t="shared" si="18"/>
        <v>2</v>
      </c>
      <c r="BC20" s="6">
        <f t="shared" si="19"/>
        <v>28</v>
      </c>
      <c r="BD20" s="8">
        <f t="shared" si="20"/>
        <v>2</v>
      </c>
      <c r="BE20" s="9">
        <f t="shared" si="21"/>
        <v>3</v>
      </c>
      <c r="BF20" s="246" t="s">
        <v>386</v>
      </c>
      <c r="BG20" s="246" t="s">
        <v>147</v>
      </c>
    </row>
    <row r="21" spans="1:59" ht="15.75" customHeight="1" x14ac:dyDescent="0.3">
      <c r="A21" s="498" t="s">
        <v>469</v>
      </c>
      <c r="B21" s="51" t="s">
        <v>31</v>
      </c>
      <c r="C21" s="498" t="s">
        <v>69</v>
      </c>
      <c r="D21" s="103"/>
      <c r="E21" s="6" t="str">
        <f t="shared" si="0"/>
        <v/>
      </c>
      <c r="F21" s="103"/>
      <c r="G21" s="6" t="str">
        <f t="shared" si="1"/>
        <v/>
      </c>
      <c r="H21" s="103"/>
      <c r="I21" s="104"/>
      <c r="J21" s="57"/>
      <c r="K21" s="6" t="str">
        <f t="shared" si="2"/>
        <v/>
      </c>
      <c r="L21" s="56"/>
      <c r="M21" s="6" t="str">
        <f t="shared" si="3"/>
        <v/>
      </c>
      <c r="N21" s="56"/>
      <c r="O21" s="60"/>
      <c r="P21" s="56"/>
      <c r="Q21" s="6" t="str">
        <f t="shared" si="4"/>
        <v/>
      </c>
      <c r="R21" s="56"/>
      <c r="S21" s="6" t="str">
        <f t="shared" si="5"/>
        <v/>
      </c>
      <c r="T21" s="56"/>
      <c r="U21" s="59"/>
      <c r="V21" s="57"/>
      <c r="W21" s="6" t="str">
        <f t="shared" si="6"/>
        <v/>
      </c>
      <c r="X21" s="56"/>
      <c r="Y21" s="6" t="str">
        <f t="shared" si="7"/>
        <v/>
      </c>
      <c r="Z21" s="56"/>
      <c r="AA21" s="60"/>
      <c r="AB21" s="56"/>
      <c r="AC21" s="6" t="str">
        <f t="shared" si="8"/>
        <v/>
      </c>
      <c r="AD21" s="56"/>
      <c r="AE21" s="6" t="str">
        <f t="shared" si="9"/>
        <v/>
      </c>
      <c r="AF21" s="217"/>
      <c r="AG21" s="59"/>
      <c r="AH21" s="57">
        <v>2</v>
      </c>
      <c r="AI21" s="6">
        <f t="shared" si="10"/>
        <v>28</v>
      </c>
      <c r="AJ21" s="56">
        <v>2</v>
      </c>
      <c r="AK21" s="6">
        <f t="shared" si="11"/>
        <v>28</v>
      </c>
      <c r="AL21" s="262">
        <v>4</v>
      </c>
      <c r="AM21" s="60" t="s">
        <v>15</v>
      </c>
      <c r="AN21" s="57"/>
      <c r="AO21" s="6" t="str">
        <f t="shared" si="12"/>
        <v/>
      </c>
      <c r="AP21" s="58"/>
      <c r="AQ21" s="6" t="str">
        <f t="shared" si="13"/>
        <v/>
      </c>
      <c r="AR21" s="58"/>
      <c r="AS21" s="61"/>
      <c r="AT21" s="56"/>
      <c r="AU21" s="6" t="str">
        <f t="shared" si="14"/>
        <v/>
      </c>
      <c r="AV21" s="56"/>
      <c r="AW21" s="6" t="str">
        <f t="shared" si="15"/>
        <v/>
      </c>
      <c r="AX21" s="217"/>
      <c r="AY21" s="56"/>
      <c r="AZ21" s="7">
        <f t="shared" si="16"/>
        <v>2</v>
      </c>
      <c r="BA21" s="16">
        <f t="shared" si="17"/>
        <v>28</v>
      </c>
      <c r="BB21" s="8">
        <f t="shared" si="18"/>
        <v>2</v>
      </c>
      <c r="BC21" s="6">
        <f t="shared" si="19"/>
        <v>28</v>
      </c>
      <c r="BD21" s="8">
        <f t="shared" si="20"/>
        <v>4</v>
      </c>
      <c r="BE21" s="9">
        <f t="shared" si="21"/>
        <v>4</v>
      </c>
      <c r="BF21" s="313" t="s">
        <v>386</v>
      </c>
      <c r="BG21" s="313" t="s">
        <v>147</v>
      </c>
    </row>
    <row r="22" spans="1:59" ht="15.75" customHeight="1" x14ac:dyDescent="0.3">
      <c r="A22" s="267" t="s">
        <v>102</v>
      </c>
      <c r="B22" s="51" t="s">
        <v>31</v>
      </c>
      <c r="C22" s="267" t="s">
        <v>70</v>
      </c>
      <c r="D22" s="103"/>
      <c r="E22" s="6" t="str">
        <f t="shared" si="0"/>
        <v/>
      </c>
      <c r="F22" s="103"/>
      <c r="G22" s="6" t="str">
        <f t="shared" si="1"/>
        <v/>
      </c>
      <c r="H22" s="103"/>
      <c r="I22" s="104"/>
      <c r="J22" s="57"/>
      <c r="K22" s="6" t="str">
        <f t="shared" si="2"/>
        <v/>
      </c>
      <c r="L22" s="56"/>
      <c r="M22" s="6" t="str">
        <f t="shared" si="3"/>
        <v/>
      </c>
      <c r="N22" s="56"/>
      <c r="O22" s="60"/>
      <c r="P22" s="56"/>
      <c r="Q22" s="6" t="str">
        <f t="shared" si="4"/>
        <v/>
      </c>
      <c r="R22" s="56"/>
      <c r="S22" s="6" t="str">
        <f t="shared" si="5"/>
        <v/>
      </c>
      <c r="T22" s="56"/>
      <c r="U22" s="59"/>
      <c r="V22" s="57"/>
      <c r="W22" s="6" t="str">
        <f t="shared" si="6"/>
        <v/>
      </c>
      <c r="X22" s="56"/>
      <c r="Y22" s="6" t="str">
        <f t="shared" si="7"/>
        <v/>
      </c>
      <c r="Z22" s="56"/>
      <c r="AA22" s="60"/>
      <c r="AB22" s="56"/>
      <c r="AC22" s="6" t="str">
        <f t="shared" si="8"/>
        <v/>
      </c>
      <c r="AD22" s="56"/>
      <c r="AE22" s="6" t="str">
        <f t="shared" si="9"/>
        <v/>
      </c>
      <c r="AF22" s="56"/>
      <c r="AG22" s="59"/>
      <c r="AH22" s="57">
        <v>3</v>
      </c>
      <c r="AI22" s="6">
        <f t="shared" si="10"/>
        <v>42</v>
      </c>
      <c r="AJ22" s="56">
        <v>1</v>
      </c>
      <c r="AK22" s="6">
        <f t="shared" si="11"/>
        <v>14</v>
      </c>
      <c r="AL22" s="262">
        <v>4</v>
      </c>
      <c r="AM22" s="60" t="s">
        <v>15</v>
      </c>
      <c r="AN22" s="57"/>
      <c r="AO22" s="6" t="str">
        <f t="shared" si="12"/>
        <v/>
      </c>
      <c r="AP22" s="58"/>
      <c r="AQ22" s="6" t="str">
        <f t="shared" si="13"/>
        <v/>
      </c>
      <c r="AR22" s="58"/>
      <c r="AS22" s="61"/>
      <c r="AT22" s="56"/>
      <c r="AU22" s="6" t="str">
        <f t="shared" si="14"/>
        <v/>
      </c>
      <c r="AV22" s="56"/>
      <c r="AW22" s="6" t="str">
        <f t="shared" si="15"/>
        <v/>
      </c>
      <c r="AX22" s="56"/>
      <c r="AY22" s="56"/>
      <c r="AZ22" s="7">
        <f t="shared" si="16"/>
        <v>3</v>
      </c>
      <c r="BA22" s="16">
        <f t="shared" si="17"/>
        <v>42</v>
      </c>
      <c r="BB22" s="8">
        <f t="shared" si="18"/>
        <v>1</v>
      </c>
      <c r="BC22" s="6">
        <f t="shared" si="19"/>
        <v>14</v>
      </c>
      <c r="BD22" s="8">
        <f t="shared" si="20"/>
        <v>4</v>
      </c>
      <c r="BE22" s="9">
        <f t="shared" si="21"/>
        <v>4</v>
      </c>
      <c r="BF22" s="246" t="s">
        <v>386</v>
      </c>
      <c r="BG22" s="246" t="s">
        <v>147</v>
      </c>
    </row>
    <row r="23" spans="1:59" ht="15.75" customHeight="1" x14ac:dyDescent="0.3">
      <c r="A23" s="267" t="s">
        <v>103</v>
      </c>
      <c r="B23" s="51" t="s">
        <v>31</v>
      </c>
      <c r="C23" s="267" t="s">
        <v>71</v>
      </c>
      <c r="D23" s="103"/>
      <c r="E23" s="6" t="str">
        <f t="shared" si="0"/>
        <v/>
      </c>
      <c r="F23" s="103"/>
      <c r="G23" s="6" t="str">
        <f t="shared" si="1"/>
        <v/>
      </c>
      <c r="H23" s="103"/>
      <c r="I23" s="104"/>
      <c r="J23" s="57"/>
      <c r="K23" s="6" t="str">
        <f t="shared" si="2"/>
        <v/>
      </c>
      <c r="L23" s="56"/>
      <c r="M23" s="6" t="str">
        <f t="shared" si="3"/>
        <v/>
      </c>
      <c r="N23" s="56"/>
      <c r="O23" s="60"/>
      <c r="P23" s="56"/>
      <c r="Q23" s="6" t="str">
        <f t="shared" si="4"/>
        <v/>
      </c>
      <c r="R23" s="56"/>
      <c r="S23" s="6" t="str">
        <f t="shared" si="5"/>
        <v/>
      </c>
      <c r="T23" s="56"/>
      <c r="U23" s="59"/>
      <c r="V23" s="57"/>
      <c r="W23" s="6" t="str">
        <f t="shared" si="6"/>
        <v/>
      </c>
      <c r="X23" s="56"/>
      <c r="Y23" s="6" t="str">
        <f t="shared" si="7"/>
        <v/>
      </c>
      <c r="Z23" s="56"/>
      <c r="AA23" s="60"/>
      <c r="AB23" s="56"/>
      <c r="AC23" s="6" t="str">
        <f t="shared" si="8"/>
        <v/>
      </c>
      <c r="AD23" s="56"/>
      <c r="AE23" s="6" t="str">
        <f t="shared" si="9"/>
        <v/>
      </c>
      <c r="AF23" s="56"/>
      <c r="AG23" s="59"/>
      <c r="AH23" s="57">
        <v>1</v>
      </c>
      <c r="AI23" s="6">
        <f t="shared" si="10"/>
        <v>14</v>
      </c>
      <c r="AJ23" s="56">
        <v>1</v>
      </c>
      <c r="AK23" s="6">
        <f t="shared" si="11"/>
        <v>14</v>
      </c>
      <c r="AL23" s="262">
        <v>2</v>
      </c>
      <c r="AM23" s="60" t="s">
        <v>79</v>
      </c>
      <c r="AN23" s="57"/>
      <c r="AO23" s="6" t="str">
        <f t="shared" si="12"/>
        <v/>
      </c>
      <c r="AP23" s="58"/>
      <c r="AQ23" s="6" t="str">
        <f t="shared" si="13"/>
        <v/>
      </c>
      <c r="AR23" s="58"/>
      <c r="AS23" s="61"/>
      <c r="AT23" s="56"/>
      <c r="AU23" s="6" t="str">
        <f t="shared" si="14"/>
        <v/>
      </c>
      <c r="AV23" s="56"/>
      <c r="AW23" s="6" t="str">
        <f t="shared" si="15"/>
        <v/>
      </c>
      <c r="AX23" s="56"/>
      <c r="AY23" s="56"/>
      <c r="AZ23" s="7">
        <f t="shared" si="16"/>
        <v>1</v>
      </c>
      <c r="BA23" s="16">
        <f t="shared" si="17"/>
        <v>14</v>
      </c>
      <c r="BB23" s="8">
        <f t="shared" si="18"/>
        <v>1</v>
      </c>
      <c r="BC23" s="6">
        <f t="shared" si="19"/>
        <v>14</v>
      </c>
      <c r="BD23" s="8">
        <f t="shared" si="20"/>
        <v>2</v>
      </c>
      <c r="BE23" s="9">
        <f t="shared" si="21"/>
        <v>2</v>
      </c>
      <c r="BF23" s="246" t="s">
        <v>386</v>
      </c>
      <c r="BG23" s="246" t="s">
        <v>147</v>
      </c>
    </row>
    <row r="24" spans="1:59" x14ac:dyDescent="0.3">
      <c r="A24" s="267" t="s">
        <v>104</v>
      </c>
      <c r="B24" s="51" t="s">
        <v>31</v>
      </c>
      <c r="C24" s="267" t="s">
        <v>150</v>
      </c>
      <c r="D24" s="103"/>
      <c r="E24" s="6" t="str">
        <f t="shared" si="0"/>
        <v/>
      </c>
      <c r="F24" s="103"/>
      <c r="G24" s="6" t="str">
        <f t="shared" si="1"/>
        <v/>
      </c>
      <c r="H24" s="103"/>
      <c r="I24" s="104"/>
      <c r="J24" s="57"/>
      <c r="K24" s="6" t="str">
        <f t="shared" si="2"/>
        <v/>
      </c>
      <c r="L24" s="56"/>
      <c r="M24" s="6" t="str">
        <f t="shared" si="3"/>
        <v/>
      </c>
      <c r="N24" s="56"/>
      <c r="O24" s="60"/>
      <c r="P24" s="56"/>
      <c r="Q24" s="6" t="str">
        <f t="shared" si="4"/>
        <v/>
      </c>
      <c r="R24" s="56"/>
      <c r="S24" s="6" t="str">
        <f t="shared" si="5"/>
        <v/>
      </c>
      <c r="T24" s="56"/>
      <c r="U24" s="59"/>
      <c r="V24" s="57"/>
      <c r="W24" s="6" t="str">
        <f t="shared" si="6"/>
        <v/>
      </c>
      <c r="X24" s="56"/>
      <c r="Y24" s="6" t="str">
        <f t="shared" si="7"/>
        <v/>
      </c>
      <c r="Z24" s="56"/>
      <c r="AA24" s="60"/>
      <c r="AB24" s="56"/>
      <c r="AC24" s="6" t="str">
        <f t="shared" si="8"/>
        <v/>
      </c>
      <c r="AD24" s="56"/>
      <c r="AE24" s="6" t="str">
        <f t="shared" si="9"/>
        <v/>
      </c>
      <c r="AF24" s="56"/>
      <c r="AG24" s="59"/>
      <c r="AH24" s="57">
        <v>3</v>
      </c>
      <c r="AI24" s="6">
        <f t="shared" si="10"/>
        <v>42</v>
      </c>
      <c r="AJ24" s="56">
        <v>1</v>
      </c>
      <c r="AK24" s="6">
        <f t="shared" si="11"/>
        <v>14</v>
      </c>
      <c r="AL24" s="262">
        <v>4</v>
      </c>
      <c r="AM24" s="60" t="s">
        <v>79</v>
      </c>
      <c r="AN24" s="57"/>
      <c r="AO24" s="6" t="str">
        <f t="shared" si="12"/>
        <v/>
      </c>
      <c r="AP24" s="58"/>
      <c r="AQ24" s="6" t="str">
        <f t="shared" si="13"/>
        <v/>
      </c>
      <c r="AR24" s="58"/>
      <c r="AS24" s="61"/>
      <c r="AT24" s="56"/>
      <c r="AU24" s="6" t="str">
        <f t="shared" si="14"/>
        <v/>
      </c>
      <c r="AV24" s="56"/>
      <c r="AW24" s="6" t="str">
        <f t="shared" si="15"/>
        <v/>
      </c>
      <c r="AX24" s="56"/>
      <c r="AY24" s="56"/>
      <c r="AZ24" s="7">
        <f t="shared" si="16"/>
        <v>3</v>
      </c>
      <c r="BA24" s="16">
        <f t="shared" si="17"/>
        <v>42</v>
      </c>
      <c r="BB24" s="8">
        <f t="shared" si="18"/>
        <v>1</v>
      </c>
      <c r="BC24" s="6">
        <f t="shared" si="19"/>
        <v>14</v>
      </c>
      <c r="BD24" s="8">
        <f t="shared" si="20"/>
        <v>4</v>
      </c>
      <c r="BE24" s="9">
        <f t="shared" si="21"/>
        <v>4</v>
      </c>
      <c r="BF24" s="246" t="s">
        <v>386</v>
      </c>
      <c r="BG24" s="246" t="s">
        <v>149</v>
      </c>
    </row>
    <row r="25" spans="1:59" ht="15.75" customHeight="1" x14ac:dyDescent="0.3">
      <c r="A25" s="267" t="s">
        <v>105</v>
      </c>
      <c r="B25" s="51" t="s">
        <v>31</v>
      </c>
      <c r="C25" s="267" t="s">
        <v>72</v>
      </c>
      <c r="D25" s="103"/>
      <c r="E25" s="6" t="str">
        <f t="shared" si="0"/>
        <v/>
      </c>
      <c r="F25" s="103"/>
      <c r="G25" s="6" t="str">
        <f t="shared" si="1"/>
        <v/>
      </c>
      <c r="H25" s="103"/>
      <c r="I25" s="104"/>
      <c r="J25" s="57"/>
      <c r="K25" s="6" t="str">
        <f t="shared" si="2"/>
        <v/>
      </c>
      <c r="L25" s="56"/>
      <c r="M25" s="6" t="str">
        <f t="shared" si="3"/>
        <v/>
      </c>
      <c r="N25" s="56"/>
      <c r="O25" s="60"/>
      <c r="P25" s="56"/>
      <c r="Q25" s="6" t="str">
        <f t="shared" si="4"/>
        <v/>
      </c>
      <c r="R25" s="56"/>
      <c r="S25" s="6" t="str">
        <f t="shared" si="5"/>
        <v/>
      </c>
      <c r="T25" s="56"/>
      <c r="U25" s="59"/>
      <c r="V25" s="57"/>
      <c r="W25" s="6" t="str">
        <f t="shared" si="6"/>
        <v/>
      </c>
      <c r="X25" s="56"/>
      <c r="Y25" s="6" t="str">
        <f t="shared" si="7"/>
        <v/>
      </c>
      <c r="Z25" s="56"/>
      <c r="AA25" s="60"/>
      <c r="AB25" s="217"/>
      <c r="AC25" s="6" t="str">
        <f t="shared" si="8"/>
        <v/>
      </c>
      <c r="AD25" s="56"/>
      <c r="AE25" s="6" t="str">
        <f t="shared" si="9"/>
        <v/>
      </c>
      <c r="AF25" s="56"/>
      <c r="AG25" s="59"/>
      <c r="AH25" s="57"/>
      <c r="AI25" s="6" t="str">
        <f t="shared" si="10"/>
        <v/>
      </c>
      <c r="AJ25" s="56"/>
      <c r="AK25" s="6" t="str">
        <f t="shared" si="11"/>
        <v/>
      </c>
      <c r="AL25" s="56"/>
      <c r="AM25" s="60"/>
      <c r="AN25" s="57">
        <v>2</v>
      </c>
      <c r="AO25" s="6">
        <f t="shared" si="12"/>
        <v>28</v>
      </c>
      <c r="AP25" s="58">
        <v>2</v>
      </c>
      <c r="AQ25" s="6">
        <f t="shared" si="13"/>
        <v>28</v>
      </c>
      <c r="AR25" s="262">
        <v>4</v>
      </c>
      <c r="AS25" s="61" t="s">
        <v>97</v>
      </c>
      <c r="AT25" s="56"/>
      <c r="AU25" s="6" t="str">
        <f t="shared" si="14"/>
        <v/>
      </c>
      <c r="AV25" s="56"/>
      <c r="AW25" s="6" t="str">
        <f t="shared" si="15"/>
        <v/>
      </c>
      <c r="AX25" s="56"/>
      <c r="AY25" s="56"/>
      <c r="AZ25" s="7">
        <f t="shared" si="16"/>
        <v>2</v>
      </c>
      <c r="BA25" s="16">
        <f t="shared" si="17"/>
        <v>28</v>
      </c>
      <c r="BB25" s="8">
        <f t="shared" si="18"/>
        <v>2</v>
      </c>
      <c r="BC25" s="6">
        <f t="shared" si="19"/>
        <v>28</v>
      </c>
      <c r="BD25" s="8">
        <f t="shared" si="20"/>
        <v>4</v>
      </c>
      <c r="BE25" s="9">
        <f t="shared" si="21"/>
        <v>4</v>
      </c>
      <c r="BF25" s="246" t="s">
        <v>386</v>
      </c>
      <c r="BG25" s="246" t="s">
        <v>148</v>
      </c>
    </row>
    <row r="26" spans="1:59" ht="15.75" customHeight="1" x14ac:dyDescent="0.3">
      <c r="A26" s="267" t="s">
        <v>106</v>
      </c>
      <c r="B26" s="51" t="s">
        <v>31</v>
      </c>
      <c r="C26" s="267" t="s">
        <v>73</v>
      </c>
      <c r="D26" s="103"/>
      <c r="E26" s="6" t="str">
        <f t="shared" si="0"/>
        <v/>
      </c>
      <c r="F26" s="103"/>
      <c r="G26" s="6" t="str">
        <f t="shared" si="1"/>
        <v/>
      </c>
      <c r="H26" s="103"/>
      <c r="I26" s="104"/>
      <c r="J26" s="57"/>
      <c r="K26" s="6" t="str">
        <f t="shared" si="2"/>
        <v/>
      </c>
      <c r="L26" s="56"/>
      <c r="M26" s="6" t="str">
        <f t="shared" si="3"/>
        <v/>
      </c>
      <c r="N26" s="56"/>
      <c r="O26" s="60"/>
      <c r="P26" s="56"/>
      <c r="Q26" s="6" t="str">
        <f t="shared" si="4"/>
        <v/>
      </c>
      <c r="R26" s="56"/>
      <c r="S26" s="6" t="str">
        <f t="shared" si="5"/>
        <v/>
      </c>
      <c r="T26" s="56"/>
      <c r="U26" s="59"/>
      <c r="V26" s="57"/>
      <c r="W26" s="6" t="str">
        <f t="shared" si="6"/>
        <v/>
      </c>
      <c r="X26" s="56"/>
      <c r="Y26" s="6" t="str">
        <f t="shared" si="7"/>
        <v/>
      </c>
      <c r="Z26" s="56"/>
      <c r="AA26" s="60"/>
      <c r="AB26" s="56"/>
      <c r="AC26" s="6" t="str">
        <f t="shared" si="8"/>
        <v/>
      </c>
      <c r="AD26" s="56"/>
      <c r="AE26" s="6" t="str">
        <f t="shared" si="9"/>
        <v/>
      </c>
      <c r="AF26" s="56"/>
      <c r="AG26" s="59"/>
      <c r="AH26" s="57"/>
      <c r="AI26" s="6" t="str">
        <f t="shared" si="10"/>
        <v/>
      </c>
      <c r="AJ26" s="56"/>
      <c r="AK26" s="6" t="str">
        <f t="shared" si="11"/>
        <v/>
      </c>
      <c r="AL26" s="56"/>
      <c r="AM26" s="60"/>
      <c r="AN26" s="57">
        <v>3</v>
      </c>
      <c r="AO26" s="6">
        <f t="shared" si="12"/>
        <v>42</v>
      </c>
      <c r="AP26" s="58">
        <v>2</v>
      </c>
      <c r="AQ26" s="6">
        <f t="shared" si="13"/>
        <v>28</v>
      </c>
      <c r="AR26" s="262">
        <v>5</v>
      </c>
      <c r="AS26" s="61" t="s">
        <v>15</v>
      </c>
      <c r="AT26" s="56"/>
      <c r="AU26" s="6" t="str">
        <f t="shared" si="14"/>
        <v/>
      </c>
      <c r="AV26" s="56"/>
      <c r="AW26" s="6" t="str">
        <f t="shared" si="15"/>
        <v/>
      </c>
      <c r="AX26" s="56"/>
      <c r="AY26" s="56"/>
      <c r="AZ26" s="7">
        <f t="shared" si="16"/>
        <v>3</v>
      </c>
      <c r="BA26" s="16">
        <f t="shared" si="17"/>
        <v>42</v>
      </c>
      <c r="BB26" s="8">
        <f t="shared" si="18"/>
        <v>2</v>
      </c>
      <c r="BC26" s="6">
        <f t="shared" si="19"/>
        <v>28</v>
      </c>
      <c r="BD26" s="8">
        <f t="shared" si="20"/>
        <v>5</v>
      </c>
      <c r="BE26" s="9">
        <f t="shared" si="21"/>
        <v>5</v>
      </c>
      <c r="BF26" s="246" t="s">
        <v>386</v>
      </c>
      <c r="BG26" s="246" t="s">
        <v>148</v>
      </c>
    </row>
    <row r="27" spans="1:59" ht="15.75" customHeight="1" x14ac:dyDescent="0.3">
      <c r="A27" s="267" t="s">
        <v>107</v>
      </c>
      <c r="B27" s="51" t="s">
        <v>31</v>
      </c>
      <c r="C27" s="267" t="s">
        <v>74</v>
      </c>
      <c r="D27" s="103"/>
      <c r="E27" s="6" t="str">
        <f t="shared" si="0"/>
        <v/>
      </c>
      <c r="F27" s="103"/>
      <c r="G27" s="6" t="str">
        <f t="shared" si="1"/>
        <v/>
      </c>
      <c r="H27" s="103"/>
      <c r="I27" s="104"/>
      <c r="J27" s="57"/>
      <c r="K27" s="6" t="str">
        <f t="shared" si="2"/>
        <v/>
      </c>
      <c r="L27" s="56"/>
      <c r="M27" s="6" t="str">
        <f t="shared" si="3"/>
        <v/>
      </c>
      <c r="N27" s="56"/>
      <c r="O27" s="60"/>
      <c r="P27" s="56"/>
      <c r="Q27" s="6" t="str">
        <f t="shared" si="4"/>
        <v/>
      </c>
      <c r="R27" s="56"/>
      <c r="S27" s="6" t="str">
        <f t="shared" si="5"/>
        <v/>
      </c>
      <c r="T27" s="56"/>
      <c r="U27" s="59"/>
      <c r="V27" s="57"/>
      <c r="W27" s="6" t="str">
        <f t="shared" si="6"/>
        <v/>
      </c>
      <c r="X27" s="56"/>
      <c r="Y27" s="6" t="str">
        <f t="shared" si="7"/>
        <v/>
      </c>
      <c r="Z27" s="56"/>
      <c r="AA27" s="60"/>
      <c r="AB27" s="56"/>
      <c r="AC27" s="6" t="str">
        <f t="shared" si="8"/>
        <v/>
      </c>
      <c r="AD27" s="56"/>
      <c r="AE27" s="6" t="str">
        <f t="shared" si="9"/>
        <v/>
      </c>
      <c r="AF27" s="56"/>
      <c r="AG27" s="59"/>
      <c r="AH27" s="57"/>
      <c r="AI27" s="6" t="str">
        <f t="shared" si="10"/>
        <v/>
      </c>
      <c r="AJ27" s="56"/>
      <c r="AK27" s="6" t="str">
        <f t="shared" si="11"/>
        <v/>
      </c>
      <c r="AL27" s="56"/>
      <c r="AM27" s="60"/>
      <c r="AN27" s="57">
        <v>3</v>
      </c>
      <c r="AO27" s="6">
        <f t="shared" si="12"/>
        <v>42</v>
      </c>
      <c r="AP27" s="58">
        <v>3</v>
      </c>
      <c r="AQ27" s="6">
        <f t="shared" si="13"/>
        <v>42</v>
      </c>
      <c r="AR27" s="262">
        <v>6</v>
      </c>
      <c r="AS27" s="61" t="s">
        <v>15</v>
      </c>
      <c r="AT27" s="56"/>
      <c r="AU27" s="6" t="str">
        <f t="shared" si="14"/>
        <v/>
      </c>
      <c r="AV27" s="56"/>
      <c r="AW27" s="6" t="str">
        <f t="shared" si="15"/>
        <v/>
      </c>
      <c r="AX27" s="56"/>
      <c r="AY27" s="56"/>
      <c r="AZ27" s="7">
        <f t="shared" si="16"/>
        <v>3</v>
      </c>
      <c r="BA27" s="16">
        <f t="shared" si="17"/>
        <v>42</v>
      </c>
      <c r="BB27" s="8">
        <f t="shared" si="18"/>
        <v>3</v>
      </c>
      <c r="BC27" s="6">
        <f t="shared" si="19"/>
        <v>42</v>
      </c>
      <c r="BD27" s="8">
        <f t="shared" si="20"/>
        <v>6</v>
      </c>
      <c r="BE27" s="9">
        <f t="shared" si="21"/>
        <v>6</v>
      </c>
      <c r="BF27" s="246" t="s">
        <v>386</v>
      </c>
      <c r="BG27" s="246" t="s">
        <v>147</v>
      </c>
    </row>
    <row r="28" spans="1:59" ht="14.25" customHeight="1" x14ac:dyDescent="0.3">
      <c r="A28" s="267" t="s">
        <v>108</v>
      </c>
      <c r="B28" s="51" t="s">
        <v>31</v>
      </c>
      <c r="C28" s="267" t="s">
        <v>75</v>
      </c>
      <c r="D28" s="103"/>
      <c r="E28" s="6" t="str">
        <f t="shared" si="0"/>
        <v/>
      </c>
      <c r="F28" s="103"/>
      <c r="G28" s="6" t="str">
        <f t="shared" si="1"/>
        <v/>
      </c>
      <c r="H28" s="103"/>
      <c r="I28" s="104"/>
      <c r="J28" s="57"/>
      <c r="K28" s="6" t="str">
        <f t="shared" si="2"/>
        <v/>
      </c>
      <c r="L28" s="56"/>
      <c r="M28" s="6" t="str">
        <f t="shared" si="3"/>
        <v/>
      </c>
      <c r="N28" s="56"/>
      <c r="O28" s="60"/>
      <c r="P28" s="56"/>
      <c r="Q28" s="6" t="str">
        <f t="shared" si="4"/>
        <v/>
      </c>
      <c r="R28" s="56"/>
      <c r="S28" s="6" t="str">
        <f t="shared" si="5"/>
        <v/>
      </c>
      <c r="T28" s="56"/>
      <c r="U28" s="59"/>
      <c r="V28" s="57"/>
      <c r="W28" s="6" t="str">
        <f t="shared" si="6"/>
        <v/>
      </c>
      <c r="X28" s="56"/>
      <c r="Y28" s="6" t="str">
        <f t="shared" si="7"/>
        <v/>
      </c>
      <c r="Z28" s="56"/>
      <c r="AA28" s="60"/>
      <c r="AB28" s="56"/>
      <c r="AC28" s="6" t="str">
        <f t="shared" si="8"/>
        <v/>
      </c>
      <c r="AD28" s="56"/>
      <c r="AE28" s="6" t="str">
        <f t="shared" si="9"/>
        <v/>
      </c>
      <c r="AF28" s="56"/>
      <c r="AG28" s="59"/>
      <c r="AH28" s="57"/>
      <c r="AI28" s="6" t="str">
        <f t="shared" si="10"/>
        <v/>
      </c>
      <c r="AJ28" s="56"/>
      <c r="AK28" s="6" t="str">
        <f t="shared" si="11"/>
        <v/>
      </c>
      <c r="AL28" s="56"/>
      <c r="AM28" s="60"/>
      <c r="AN28" s="57">
        <v>2</v>
      </c>
      <c r="AO28" s="6">
        <f t="shared" si="12"/>
        <v>28</v>
      </c>
      <c r="AP28" s="58">
        <v>1</v>
      </c>
      <c r="AQ28" s="6">
        <f t="shared" si="13"/>
        <v>14</v>
      </c>
      <c r="AR28" s="262">
        <v>3</v>
      </c>
      <c r="AS28" s="61" t="s">
        <v>79</v>
      </c>
      <c r="AT28" s="56"/>
      <c r="AU28" s="6" t="str">
        <f t="shared" si="14"/>
        <v/>
      </c>
      <c r="AV28" s="56"/>
      <c r="AW28" s="6" t="str">
        <f t="shared" si="15"/>
        <v/>
      </c>
      <c r="AX28" s="56"/>
      <c r="AY28" s="56"/>
      <c r="AZ28" s="7">
        <f t="shared" si="16"/>
        <v>2</v>
      </c>
      <c r="BA28" s="16">
        <f t="shared" si="17"/>
        <v>28</v>
      </c>
      <c r="BB28" s="8">
        <f t="shared" si="18"/>
        <v>1</v>
      </c>
      <c r="BC28" s="6">
        <f t="shared" si="19"/>
        <v>14</v>
      </c>
      <c r="BD28" s="8">
        <f t="shared" si="20"/>
        <v>3</v>
      </c>
      <c r="BE28" s="9">
        <f t="shared" si="21"/>
        <v>3</v>
      </c>
      <c r="BF28" s="246" t="s">
        <v>386</v>
      </c>
      <c r="BG28" s="246" t="s">
        <v>148</v>
      </c>
    </row>
    <row r="29" spans="1:59" s="63" customFormat="1" ht="15.75" customHeight="1" x14ac:dyDescent="0.3">
      <c r="A29" s="497" t="s">
        <v>536</v>
      </c>
      <c r="B29" s="51" t="s">
        <v>31</v>
      </c>
      <c r="C29" s="311" t="s">
        <v>76</v>
      </c>
      <c r="D29" s="103"/>
      <c r="E29" s="6" t="str">
        <f t="shared" si="0"/>
        <v/>
      </c>
      <c r="F29" s="103"/>
      <c r="G29" s="6" t="str">
        <f t="shared" si="1"/>
        <v/>
      </c>
      <c r="H29" s="103"/>
      <c r="I29" s="104"/>
      <c r="J29" s="57"/>
      <c r="K29" s="6" t="str">
        <f t="shared" si="2"/>
        <v/>
      </c>
      <c r="L29" s="56"/>
      <c r="M29" s="6" t="str">
        <f t="shared" si="3"/>
        <v/>
      </c>
      <c r="N29" s="56"/>
      <c r="O29" s="60"/>
      <c r="P29" s="56"/>
      <c r="Q29" s="6" t="str">
        <f t="shared" si="4"/>
        <v/>
      </c>
      <c r="R29" s="56"/>
      <c r="S29" s="6" t="str">
        <f t="shared" si="5"/>
        <v/>
      </c>
      <c r="T29" s="56"/>
      <c r="U29" s="59"/>
      <c r="V29" s="57"/>
      <c r="W29" s="6" t="str">
        <f t="shared" si="6"/>
        <v/>
      </c>
      <c r="X29" s="56"/>
      <c r="Y29" s="6" t="str">
        <f t="shared" si="7"/>
        <v/>
      </c>
      <c r="Z29" s="56"/>
      <c r="AA29" s="60"/>
      <c r="AB29" s="56"/>
      <c r="AC29" s="6" t="str">
        <f t="shared" si="8"/>
        <v/>
      </c>
      <c r="AD29" s="56"/>
      <c r="AE29" s="6" t="str">
        <f t="shared" si="9"/>
        <v/>
      </c>
      <c r="AF29" s="56"/>
      <c r="AG29" s="59"/>
      <c r="AH29" s="57"/>
      <c r="AI29" s="6" t="str">
        <f t="shared" si="10"/>
        <v/>
      </c>
      <c r="AJ29" s="56"/>
      <c r="AK29" s="6" t="str">
        <f t="shared" si="11"/>
        <v/>
      </c>
      <c r="AL29" s="56"/>
      <c r="AM29" s="60"/>
      <c r="AN29" s="57"/>
      <c r="AO29" s="6" t="str">
        <f t="shared" si="12"/>
        <v/>
      </c>
      <c r="AP29" s="58"/>
      <c r="AQ29" s="6" t="str">
        <f t="shared" si="13"/>
        <v/>
      </c>
      <c r="AR29" s="58"/>
      <c r="AS29" s="61"/>
      <c r="AT29" s="305">
        <v>2</v>
      </c>
      <c r="AU29" s="307">
        <f t="shared" si="14"/>
        <v>28</v>
      </c>
      <c r="AV29" s="305">
        <v>4</v>
      </c>
      <c r="AW29" s="307">
        <f t="shared" si="15"/>
        <v>56</v>
      </c>
      <c r="AX29" s="337">
        <v>6</v>
      </c>
      <c r="AY29" s="305" t="s">
        <v>79</v>
      </c>
      <c r="AZ29" s="7">
        <f t="shared" si="16"/>
        <v>2</v>
      </c>
      <c r="BA29" s="16">
        <f t="shared" si="17"/>
        <v>28</v>
      </c>
      <c r="BB29" s="8">
        <f t="shared" si="18"/>
        <v>4</v>
      </c>
      <c r="BC29" s="6">
        <f t="shared" si="19"/>
        <v>56</v>
      </c>
      <c r="BD29" s="8">
        <f t="shared" si="20"/>
        <v>6</v>
      </c>
      <c r="BE29" s="9">
        <f t="shared" si="21"/>
        <v>6</v>
      </c>
      <c r="BF29" s="246" t="s">
        <v>386</v>
      </c>
      <c r="BG29" s="246" t="s">
        <v>148</v>
      </c>
    </row>
    <row r="30" spans="1:59" s="63" customFormat="1" ht="15.75" customHeight="1" x14ac:dyDescent="0.3">
      <c r="A30" s="497" t="s">
        <v>537</v>
      </c>
      <c r="B30" s="51" t="s">
        <v>31</v>
      </c>
      <c r="C30" s="311" t="s">
        <v>77</v>
      </c>
      <c r="D30" s="103"/>
      <c r="E30" s="6" t="str">
        <f t="shared" si="0"/>
        <v/>
      </c>
      <c r="F30" s="103"/>
      <c r="G30" s="6" t="str">
        <f t="shared" si="1"/>
        <v/>
      </c>
      <c r="H30" s="103"/>
      <c r="I30" s="104"/>
      <c r="J30" s="57"/>
      <c r="K30" s="6" t="str">
        <f t="shared" si="2"/>
        <v/>
      </c>
      <c r="L30" s="56"/>
      <c r="M30" s="6" t="str">
        <f t="shared" si="3"/>
        <v/>
      </c>
      <c r="N30" s="56"/>
      <c r="O30" s="60"/>
      <c r="P30" s="56"/>
      <c r="Q30" s="6" t="str">
        <f t="shared" si="4"/>
        <v/>
      </c>
      <c r="R30" s="56"/>
      <c r="S30" s="6" t="str">
        <f t="shared" si="5"/>
        <v/>
      </c>
      <c r="T30" s="56"/>
      <c r="U30" s="59"/>
      <c r="V30" s="57"/>
      <c r="W30" s="6" t="str">
        <f t="shared" si="6"/>
        <v/>
      </c>
      <c r="X30" s="56"/>
      <c r="Y30" s="6" t="str">
        <f t="shared" si="7"/>
        <v/>
      </c>
      <c r="Z30" s="56"/>
      <c r="AA30" s="60"/>
      <c r="AB30" s="56"/>
      <c r="AC30" s="6" t="str">
        <f t="shared" si="8"/>
        <v/>
      </c>
      <c r="AD30" s="56"/>
      <c r="AE30" s="6" t="str">
        <f t="shared" si="9"/>
        <v/>
      </c>
      <c r="AF30" s="56"/>
      <c r="AG30" s="59"/>
      <c r="AH30" s="57"/>
      <c r="AI30" s="6" t="str">
        <f t="shared" si="10"/>
        <v/>
      </c>
      <c r="AJ30" s="56"/>
      <c r="AK30" s="6" t="str">
        <f t="shared" si="11"/>
        <v/>
      </c>
      <c r="AL30" s="56"/>
      <c r="AM30" s="60"/>
      <c r="AN30" s="57"/>
      <c r="AO30" s="6" t="str">
        <f t="shared" si="12"/>
        <v/>
      </c>
      <c r="AP30" s="58"/>
      <c r="AQ30" s="6" t="str">
        <f t="shared" si="13"/>
        <v/>
      </c>
      <c r="AR30" s="58"/>
      <c r="AS30" s="61"/>
      <c r="AT30" s="305">
        <v>2</v>
      </c>
      <c r="AU30" s="307">
        <f t="shared" si="14"/>
        <v>28</v>
      </c>
      <c r="AV30" s="305">
        <v>4</v>
      </c>
      <c r="AW30" s="307">
        <f t="shared" si="15"/>
        <v>56</v>
      </c>
      <c r="AX30" s="337">
        <v>6</v>
      </c>
      <c r="AY30" s="305" t="s">
        <v>97</v>
      </c>
      <c r="AZ30" s="7">
        <f t="shared" si="16"/>
        <v>2</v>
      </c>
      <c r="BA30" s="16">
        <f t="shared" si="17"/>
        <v>28</v>
      </c>
      <c r="BB30" s="8">
        <f t="shared" si="18"/>
        <v>4</v>
      </c>
      <c r="BC30" s="6">
        <f t="shared" si="19"/>
        <v>56</v>
      </c>
      <c r="BD30" s="8">
        <f t="shared" si="20"/>
        <v>6</v>
      </c>
      <c r="BE30" s="9">
        <f t="shared" si="21"/>
        <v>6</v>
      </c>
      <c r="BF30" s="246" t="s">
        <v>386</v>
      </c>
      <c r="BG30" s="246" t="s">
        <v>148</v>
      </c>
    </row>
    <row r="31" spans="1:59" s="63" customFormat="1" ht="15.75" customHeight="1" x14ac:dyDescent="0.3">
      <c r="A31" s="267" t="s">
        <v>109</v>
      </c>
      <c r="B31" s="51" t="s">
        <v>31</v>
      </c>
      <c r="C31" s="267" t="s">
        <v>78</v>
      </c>
      <c r="D31" s="103"/>
      <c r="E31" s="6" t="str">
        <f t="shared" si="0"/>
        <v/>
      </c>
      <c r="F31" s="103"/>
      <c r="G31" s="6" t="str">
        <f t="shared" si="1"/>
        <v/>
      </c>
      <c r="H31" s="103"/>
      <c r="I31" s="104"/>
      <c r="J31" s="57"/>
      <c r="K31" s="6" t="str">
        <f t="shared" si="2"/>
        <v/>
      </c>
      <c r="L31" s="56"/>
      <c r="M31" s="6" t="str">
        <f t="shared" si="3"/>
        <v/>
      </c>
      <c r="N31" s="56"/>
      <c r="O31" s="60"/>
      <c r="P31" s="56"/>
      <c r="Q31" s="6" t="str">
        <f t="shared" si="4"/>
        <v/>
      </c>
      <c r="R31" s="56"/>
      <c r="S31" s="6" t="str">
        <f t="shared" si="5"/>
        <v/>
      </c>
      <c r="T31" s="56"/>
      <c r="U31" s="59"/>
      <c r="V31" s="57"/>
      <c r="W31" s="6" t="str">
        <f t="shared" si="6"/>
        <v/>
      </c>
      <c r="X31" s="56"/>
      <c r="Y31" s="6" t="str">
        <f t="shared" si="7"/>
        <v/>
      </c>
      <c r="Z31" s="56"/>
      <c r="AA31" s="60"/>
      <c r="AB31" s="56"/>
      <c r="AC31" s="6" t="str">
        <f t="shared" si="8"/>
        <v/>
      </c>
      <c r="AD31" s="56"/>
      <c r="AE31" s="6" t="str">
        <f t="shared" si="9"/>
        <v/>
      </c>
      <c r="AF31" s="56"/>
      <c r="AG31" s="59"/>
      <c r="AH31" s="57"/>
      <c r="AI31" s="6" t="str">
        <f t="shared" si="10"/>
        <v/>
      </c>
      <c r="AJ31" s="56"/>
      <c r="AK31" s="6" t="str">
        <f t="shared" si="11"/>
        <v/>
      </c>
      <c r="AL31" s="56"/>
      <c r="AM31" s="60"/>
      <c r="AN31" s="57"/>
      <c r="AO31" s="6" t="str">
        <f t="shared" si="12"/>
        <v/>
      </c>
      <c r="AP31" s="58"/>
      <c r="AQ31" s="6" t="str">
        <f t="shared" si="13"/>
        <v/>
      </c>
      <c r="AR31" s="58"/>
      <c r="AS31" s="61"/>
      <c r="AT31" s="305">
        <v>2</v>
      </c>
      <c r="AU31" s="307">
        <f t="shared" si="14"/>
        <v>28</v>
      </c>
      <c r="AV31" s="305">
        <v>2</v>
      </c>
      <c r="AW31" s="307">
        <f t="shared" si="15"/>
        <v>28</v>
      </c>
      <c r="AX31" s="309">
        <v>4</v>
      </c>
      <c r="AY31" s="305" t="s">
        <v>79</v>
      </c>
      <c r="AZ31" s="7">
        <f t="shared" si="16"/>
        <v>2</v>
      </c>
      <c r="BA31" s="16">
        <f t="shared" si="17"/>
        <v>28</v>
      </c>
      <c r="BB31" s="8">
        <f t="shared" si="18"/>
        <v>2</v>
      </c>
      <c r="BC31" s="6">
        <f t="shared" si="19"/>
        <v>28</v>
      </c>
      <c r="BD31" s="8">
        <f t="shared" si="20"/>
        <v>4</v>
      </c>
      <c r="BE31" s="9">
        <f t="shared" si="21"/>
        <v>4</v>
      </c>
      <c r="BF31" s="246" t="s">
        <v>386</v>
      </c>
      <c r="BG31" s="246" t="s">
        <v>148</v>
      </c>
    </row>
    <row r="32" spans="1:59" s="2" customFormat="1" ht="15.75" customHeight="1" x14ac:dyDescent="0.3">
      <c r="A32" s="267"/>
      <c r="B32" s="51" t="s">
        <v>31</v>
      </c>
      <c r="C32" s="266"/>
      <c r="D32" s="103"/>
      <c r="E32" s="6" t="str">
        <f t="shared" si="0"/>
        <v/>
      </c>
      <c r="F32" s="103"/>
      <c r="G32" s="6" t="str">
        <f t="shared" si="1"/>
        <v/>
      </c>
      <c r="H32" s="103"/>
      <c r="I32" s="104"/>
      <c r="J32" s="57"/>
      <c r="K32" s="6" t="str">
        <f t="shared" si="2"/>
        <v/>
      </c>
      <c r="L32" s="56"/>
      <c r="M32" s="6" t="str">
        <f t="shared" si="3"/>
        <v/>
      </c>
      <c r="N32" s="56"/>
      <c r="O32" s="60"/>
      <c r="P32" s="56"/>
      <c r="Q32" s="6" t="str">
        <f t="shared" si="4"/>
        <v/>
      </c>
      <c r="R32" s="56"/>
      <c r="S32" s="6" t="str">
        <f t="shared" si="5"/>
        <v/>
      </c>
      <c r="T32" s="56"/>
      <c r="U32" s="59"/>
      <c r="V32" s="57"/>
      <c r="W32" s="6" t="str">
        <f t="shared" si="6"/>
        <v/>
      </c>
      <c r="X32" s="56"/>
      <c r="Y32" s="6" t="str">
        <f t="shared" si="7"/>
        <v/>
      </c>
      <c r="Z32" s="56"/>
      <c r="AA32" s="60"/>
      <c r="AB32" s="56"/>
      <c r="AC32" s="6" t="str">
        <f t="shared" si="8"/>
        <v/>
      </c>
      <c r="AD32" s="56"/>
      <c r="AE32" s="6" t="str">
        <f t="shared" si="9"/>
        <v/>
      </c>
      <c r="AF32" s="56"/>
      <c r="AG32" s="59"/>
      <c r="AH32" s="57"/>
      <c r="AI32" s="6" t="str">
        <f t="shared" si="10"/>
        <v/>
      </c>
      <c r="AJ32" s="56"/>
      <c r="AK32" s="6" t="str">
        <f t="shared" si="11"/>
        <v/>
      </c>
      <c r="AL32" s="56"/>
      <c r="AM32" s="60"/>
      <c r="AN32" s="57"/>
      <c r="AO32" s="6" t="str">
        <f t="shared" si="12"/>
        <v/>
      </c>
      <c r="AP32" s="58"/>
      <c r="AQ32" s="6" t="str">
        <f t="shared" si="13"/>
        <v/>
      </c>
      <c r="AR32" s="58"/>
      <c r="AS32" s="61"/>
      <c r="AT32" s="56"/>
      <c r="AU32" s="6" t="str">
        <f t="shared" si="14"/>
        <v/>
      </c>
      <c r="AV32" s="56"/>
      <c r="AW32" s="6" t="str">
        <f t="shared" si="15"/>
        <v/>
      </c>
      <c r="AX32" s="56"/>
      <c r="AY32" s="56"/>
      <c r="AZ32" s="7" t="str">
        <f t="shared" si="16"/>
        <v/>
      </c>
      <c r="BA32" s="16" t="str">
        <f t="shared" si="17"/>
        <v/>
      </c>
      <c r="BB32" s="8" t="str">
        <f t="shared" si="18"/>
        <v/>
      </c>
      <c r="BC32" s="6" t="str">
        <f t="shared" si="19"/>
        <v/>
      </c>
      <c r="BD32" s="8" t="str">
        <f t="shared" si="20"/>
        <v/>
      </c>
      <c r="BE32" s="9" t="str">
        <f t="shared" si="21"/>
        <v/>
      </c>
      <c r="BF32" s="253"/>
      <c r="BG32" s="246"/>
    </row>
    <row r="33" spans="1:59" s="122" customFormat="1" ht="15.75" customHeight="1" thickBot="1" x14ac:dyDescent="0.35">
      <c r="A33" s="188"/>
      <c r="B33" s="11"/>
      <c r="C33" s="175" t="s">
        <v>51</v>
      </c>
      <c r="D33" s="133">
        <f>SUM(D12:D32)</f>
        <v>0</v>
      </c>
      <c r="E33" s="133">
        <f>SUM(E12:E32)</f>
        <v>0</v>
      </c>
      <c r="F33" s="133">
        <f>SUM(F12:F32)</f>
        <v>0</v>
      </c>
      <c r="G33" s="133">
        <f>SUM(G12:G32)</f>
        <v>0</v>
      </c>
      <c r="H33" s="133">
        <f>SUM(H12:H32)</f>
        <v>0</v>
      </c>
      <c r="I33" s="196" t="s">
        <v>17</v>
      </c>
      <c r="J33" s="133">
        <f>SUM(J12:J32)</f>
        <v>0</v>
      </c>
      <c r="K33" s="133">
        <f>SUM(K12:K32)</f>
        <v>0</v>
      </c>
      <c r="L33" s="133">
        <f>SUM(L12:L32)</f>
        <v>0</v>
      </c>
      <c r="M33" s="133">
        <f>SUM(M12:M32)</f>
        <v>0</v>
      </c>
      <c r="N33" s="133">
        <f>SUM(N12:N32)</f>
        <v>0</v>
      </c>
      <c r="O33" s="196" t="s">
        <v>17</v>
      </c>
      <c r="P33" s="133">
        <f>SUM(P12:P32)</f>
        <v>0</v>
      </c>
      <c r="Q33" s="133">
        <f>SUM(Q12:Q32)</f>
        <v>0</v>
      </c>
      <c r="R33" s="133">
        <f>SUM(R12:R32)</f>
        <v>0</v>
      </c>
      <c r="S33" s="133">
        <f>SUM(S12:S32)</f>
        <v>0</v>
      </c>
      <c r="T33" s="133">
        <f>SUM(T12:T32)</f>
        <v>0</v>
      </c>
      <c r="U33" s="196" t="s">
        <v>17</v>
      </c>
      <c r="V33" s="133">
        <f>SUM(V12:V32)</f>
        <v>0</v>
      </c>
      <c r="W33" s="133">
        <f>SUM(W12:W32)</f>
        <v>0</v>
      </c>
      <c r="X33" s="133">
        <f>SUM(X12:X32)</f>
        <v>0</v>
      </c>
      <c r="Y33" s="133">
        <f>SUM(Y12:Y32)</f>
        <v>0</v>
      </c>
      <c r="Z33" s="133">
        <f>SUM(Z12:Z32)</f>
        <v>0</v>
      </c>
      <c r="AA33" s="196" t="s">
        <v>17</v>
      </c>
      <c r="AB33" s="133">
        <f>SUM(AB12:AB32)</f>
        <v>12</v>
      </c>
      <c r="AC33" s="133">
        <f>SUM(AC12:AC32)</f>
        <v>168</v>
      </c>
      <c r="AD33" s="133">
        <f>SUM(AD12:AD32)</f>
        <v>9</v>
      </c>
      <c r="AE33" s="133">
        <f>SUM(AE12:AE32)</f>
        <v>126</v>
      </c>
      <c r="AF33" s="133">
        <f>SUM(AF12:AF32)</f>
        <v>18</v>
      </c>
      <c r="AG33" s="196" t="s">
        <v>17</v>
      </c>
      <c r="AH33" s="133">
        <f>SUM(AH12:AH32)</f>
        <v>9</v>
      </c>
      <c r="AI33" s="133">
        <f>SUM(AI12:AI32)</f>
        <v>126</v>
      </c>
      <c r="AJ33" s="133">
        <f>SUM(AJ12:AJ32)</f>
        <v>5</v>
      </c>
      <c r="AK33" s="133">
        <f>SUM(AK12:AK32)</f>
        <v>70</v>
      </c>
      <c r="AL33" s="133">
        <f>SUM(AL12:AL32)</f>
        <v>14</v>
      </c>
      <c r="AM33" s="196" t="s">
        <v>17</v>
      </c>
      <c r="AN33" s="133">
        <f>SUM(AN12:AN32)</f>
        <v>10</v>
      </c>
      <c r="AO33" s="133">
        <f>SUM(AO12:AO32)</f>
        <v>140</v>
      </c>
      <c r="AP33" s="133">
        <f>SUM(AP12:AP32)</f>
        <v>8</v>
      </c>
      <c r="AQ33" s="133">
        <f>SUM(AQ12:AQ32)</f>
        <v>112</v>
      </c>
      <c r="AR33" s="133">
        <f>SUM(AR12:AR32)</f>
        <v>18</v>
      </c>
      <c r="AS33" s="196" t="s">
        <v>17</v>
      </c>
      <c r="AT33" s="133">
        <f>SUM(AT12:AT32)</f>
        <v>6</v>
      </c>
      <c r="AU33" s="133">
        <f>SUM(AU12:AU32)</f>
        <v>84</v>
      </c>
      <c r="AV33" s="133">
        <f>SUM(AV12:AV32)</f>
        <v>10</v>
      </c>
      <c r="AW33" s="133">
        <f>SUM(AW12:AW32)</f>
        <v>140</v>
      </c>
      <c r="AX33" s="133">
        <f>SUM(AX12:AX32)</f>
        <v>16</v>
      </c>
      <c r="AY33" s="196" t="s">
        <v>17</v>
      </c>
      <c r="AZ33" s="133">
        <f t="shared" ref="AZ33:BE33" si="22">SUM(AZ12:AZ32)</f>
        <v>37</v>
      </c>
      <c r="BA33" s="133">
        <f t="shared" si="22"/>
        <v>518</v>
      </c>
      <c r="BB33" s="133">
        <f t="shared" si="22"/>
        <v>32</v>
      </c>
      <c r="BC33" s="133">
        <f t="shared" si="22"/>
        <v>448</v>
      </c>
      <c r="BD33" s="133">
        <f t="shared" si="22"/>
        <v>66</v>
      </c>
      <c r="BE33" s="133">
        <f t="shared" si="22"/>
        <v>69</v>
      </c>
    </row>
    <row r="34" spans="1:59" s="122" customFormat="1" ht="15.75" customHeight="1" thickBot="1" x14ac:dyDescent="0.35">
      <c r="A34" s="173"/>
      <c r="B34" s="174"/>
      <c r="C34" s="120" t="s">
        <v>41</v>
      </c>
      <c r="D34" s="121">
        <f>D10+D33</f>
        <v>0</v>
      </c>
      <c r="E34" s="121">
        <f>E10+E33</f>
        <v>0</v>
      </c>
      <c r="F34" s="121">
        <f>F10+F33</f>
        <v>30</v>
      </c>
      <c r="G34" s="121">
        <f>G10+G33</f>
        <v>600</v>
      </c>
      <c r="H34" s="121">
        <f>H10+H33</f>
        <v>27</v>
      </c>
      <c r="I34" s="197" t="s">
        <v>17</v>
      </c>
      <c r="J34" s="121">
        <f>J10+J33</f>
        <v>14</v>
      </c>
      <c r="K34" s="121">
        <f>K10+K33</f>
        <v>196</v>
      </c>
      <c r="L34" s="121">
        <f>L10+L33</f>
        <v>19</v>
      </c>
      <c r="M34" s="121">
        <f>M10+M33</f>
        <v>266</v>
      </c>
      <c r="N34" s="121">
        <f>N10+N33</f>
        <v>32</v>
      </c>
      <c r="O34" s="197" t="s">
        <v>17</v>
      </c>
      <c r="P34" s="121">
        <f>P10+P33</f>
        <v>13</v>
      </c>
      <c r="Q34" s="121">
        <f>Q10+Q33</f>
        <v>182</v>
      </c>
      <c r="R34" s="121">
        <f>R10+R33</f>
        <v>20</v>
      </c>
      <c r="S34" s="121">
        <f>S10+S33</f>
        <v>290</v>
      </c>
      <c r="T34" s="121">
        <f>T10+T33</f>
        <v>30</v>
      </c>
      <c r="U34" s="197" t="s">
        <v>17</v>
      </c>
      <c r="V34" s="121">
        <f>V10+V33</f>
        <v>10</v>
      </c>
      <c r="W34" s="121">
        <f>W10+W33</f>
        <v>140</v>
      </c>
      <c r="X34" s="121">
        <f>X10+X33</f>
        <v>21</v>
      </c>
      <c r="Y34" s="121">
        <f>Y10+Y33</f>
        <v>294</v>
      </c>
      <c r="Z34" s="121">
        <f>Z10+Z33</f>
        <v>31</v>
      </c>
      <c r="AA34" s="197" t="s">
        <v>17</v>
      </c>
      <c r="AB34" s="121">
        <f>AB10+AB33</f>
        <v>17</v>
      </c>
      <c r="AC34" s="121">
        <f>AC10+AC33</f>
        <v>238</v>
      </c>
      <c r="AD34" s="121">
        <f>AD10+AD33</f>
        <v>18</v>
      </c>
      <c r="AE34" s="121">
        <f>AE10+AE33</f>
        <v>252</v>
      </c>
      <c r="AF34" s="121">
        <f>AF10+AF33</f>
        <v>30</v>
      </c>
      <c r="AG34" s="197" t="s">
        <v>17</v>
      </c>
      <c r="AH34" s="121">
        <f>AH10+AH33</f>
        <v>13</v>
      </c>
      <c r="AI34" s="121">
        <f>AI10+AI33</f>
        <v>182</v>
      </c>
      <c r="AJ34" s="121">
        <f>AJ10+AJ33</f>
        <v>18</v>
      </c>
      <c r="AK34" s="121">
        <f>AK10+AK33</f>
        <v>258</v>
      </c>
      <c r="AL34" s="121">
        <f>AL10+AL33</f>
        <v>30</v>
      </c>
      <c r="AM34" s="197" t="s">
        <v>17</v>
      </c>
      <c r="AN34" s="121">
        <f>AN10+AN33</f>
        <v>13</v>
      </c>
      <c r="AO34" s="121">
        <f>AO10+AO33</f>
        <v>182</v>
      </c>
      <c r="AP34" s="121">
        <f>AP10+AP33</f>
        <v>20</v>
      </c>
      <c r="AQ34" s="121">
        <f>AQ10+AQ33</f>
        <v>286</v>
      </c>
      <c r="AR34" s="121">
        <f>AR10+AR33</f>
        <v>32</v>
      </c>
      <c r="AS34" s="197" t="s">
        <v>17</v>
      </c>
      <c r="AT34" s="121">
        <f>AT10+AT33</f>
        <v>7</v>
      </c>
      <c r="AU34" s="121">
        <f>AU10+AU33</f>
        <v>98</v>
      </c>
      <c r="AV34" s="121">
        <f>AV10+AV33</f>
        <v>31</v>
      </c>
      <c r="AW34" s="121">
        <f>AW10+AW33</f>
        <v>450</v>
      </c>
      <c r="AX34" s="121">
        <f>AX10+AX33</f>
        <v>30</v>
      </c>
      <c r="AY34" s="197" t="s">
        <v>17</v>
      </c>
      <c r="AZ34" s="134">
        <f t="shared" ref="AZ34:BE34" si="23">AZ10+AZ33</f>
        <v>87</v>
      </c>
      <c r="BA34" s="134">
        <f t="shared" si="23"/>
        <v>1218</v>
      </c>
      <c r="BB34" s="134">
        <f t="shared" si="23"/>
        <v>177</v>
      </c>
      <c r="BC34" s="134">
        <f t="shared" si="23"/>
        <v>2506</v>
      </c>
      <c r="BD34" s="134">
        <f t="shared" si="23"/>
        <v>240</v>
      </c>
      <c r="BE34" s="134">
        <f t="shared" si="23"/>
        <v>106</v>
      </c>
    </row>
    <row r="35" spans="1:59" ht="15.75" customHeight="1" x14ac:dyDescent="0.3">
      <c r="A35" s="135"/>
      <c r="B35" s="136"/>
      <c r="C35" s="137" t="s">
        <v>16</v>
      </c>
      <c r="D35" s="450"/>
      <c r="E35" s="450"/>
      <c r="F35" s="450"/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50"/>
      <c r="R35" s="450"/>
      <c r="S35" s="450"/>
      <c r="T35" s="450"/>
      <c r="U35" s="450"/>
      <c r="V35" s="450"/>
      <c r="W35" s="450"/>
      <c r="X35" s="450"/>
      <c r="Y35" s="450"/>
      <c r="Z35" s="450"/>
      <c r="AA35" s="450"/>
      <c r="AB35" s="450"/>
      <c r="AC35" s="450"/>
      <c r="AD35" s="450"/>
      <c r="AE35" s="450"/>
      <c r="AF35" s="450"/>
      <c r="AG35" s="450"/>
      <c r="AH35" s="450"/>
      <c r="AI35" s="450"/>
      <c r="AJ35" s="450"/>
      <c r="AK35" s="450"/>
      <c r="AL35" s="450"/>
      <c r="AM35" s="450"/>
      <c r="AN35" s="450"/>
      <c r="AO35" s="450"/>
      <c r="AP35" s="450"/>
      <c r="AQ35" s="450"/>
      <c r="AR35" s="450"/>
      <c r="AS35" s="450"/>
      <c r="AT35" s="450"/>
      <c r="AU35" s="450"/>
      <c r="AV35" s="450"/>
      <c r="AW35" s="450"/>
      <c r="AX35" s="450"/>
      <c r="AY35" s="450"/>
      <c r="AZ35" s="450"/>
      <c r="BA35" s="450"/>
      <c r="BB35" s="450"/>
      <c r="BC35" s="450"/>
      <c r="BD35" s="450"/>
      <c r="BE35" s="484"/>
      <c r="BF35" s="190"/>
      <c r="BG35" s="190"/>
    </row>
    <row r="36" spans="1:59" s="96" customFormat="1" ht="15.75" customHeight="1" x14ac:dyDescent="0.3">
      <c r="A36" s="267" t="s">
        <v>426</v>
      </c>
      <c r="B36" s="53" t="s">
        <v>15</v>
      </c>
      <c r="C36" s="259" t="s">
        <v>424</v>
      </c>
      <c r="D36" s="103"/>
      <c r="E36" s="6" t="str">
        <f>IF(D36*14=0,"",D36*14)</f>
        <v/>
      </c>
      <c r="F36" s="103"/>
      <c r="G36" s="6" t="str">
        <f>IF(F36*14=0,"",F36*14)</f>
        <v/>
      </c>
      <c r="H36" s="103"/>
      <c r="I36" s="104"/>
      <c r="J36" s="57"/>
      <c r="K36" s="6" t="str">
        <f>IF(J36*14=0,"",J36*14)</f>
        <v/>
      </c>
      <c r="L36" s="56"/>
      <c r="M36" s="6" t="str">
        <f>IF(L36*14=0,"",L36*14)</f>
        <v/>
      </c>
      <c r="N36" s="56"/>
      <c r="O36" s="60"/>
      <c r="P36" s="56"/>
      <c r="Q36" s="6" t="str">
        <f>IF(P36*14=0,"",P36*14)</f>
        <v/>
      </c>
      <c r="R36" s="56"/>
      <c r="S36" s="6" t="str">
        <f>IF(R36*14=0,"",R36*14)</f>
        <v/>
      </c>
      <c r="T36" s="56"/>
      <c r="U36" s="59"/>
      <c r="V36" s="57"/>
      <c r="W36" s="6" t="str">
        <f>IF(V36*14=0,"",V36*14)</f>
        <v/>
      </c>
      <c r="X36" s="56"/>
      <c r="Y36" s="6" t="str">
        <f>IF(X36*14=0,"",X36*14)</f>
        <v/>
      </c>
      <c r="Z36" s="56"/>
      <c r="AA36" s="60"/>
      <c r="AB36" s="56"/>
      <c r="AC36" s="6" t="str">
        <f>IF(AB36*14=0,"",AB36*14)</f>
        <v/>
      </c>
      <c r="AD36" s="56"/>
      <c r="AE36" s="6" t="str">
        <f>IF(AD36*14=0,"",AD36*14)</f>
        <v/>
      </c>
      <c r="AF36" s="56"/>
      <c r="AG36" s="59"/>
      <c r="AH36" s="57"/>
      <c r="AI36" s="6" t="str">
        <f>IF(AH36*14=0,"",AH36*14)</f>
        <v/>
      </c>
      <c r="AJ36" s="56"/>
      <c r="AK36" s="6" t="str">
        <f>IF(AJ36*14=0,"",AJ36*14)</f>
        <v/>
      </c>
      <c r="AL36" s="56"/>
      <c r="AM36" s="60"/>
      <c r="AN36" s="57"/>
      <c r="AO36" s="6" t="str">
        <f>IF(AN36*14=0,"",AN36*14)</f>
        <v/>
      </c>
      <c r="AP36" s="58"/>
      <c r="AQ36" s="6" t="str">
        <f>IF(AP36*14=0,"",AP36*14)</f>
        <v/>
      </c>
      <c r="AR36" s="58"/>
      <c r="AS36" s="61"/>
      <c r="AT36" s="56"/>
      <c r="AU36" s="6" t="str">
        <f>IF(AT36*14=0,"",AT36*14)</f>
        <v/>
      </c>
      <c r="AV36" s="56"/>
      <c r="AW36" s="6" t="str">
        <f>IF(AV36*14=0,"",AV36*14)</f>
        <v/>
      </c>
      <c r="AX36" s="56"/>
      <c r="AY36" s="56"/>
      <c r="AZ36" s="7" t="str">
        <f>IF(D36+J36+P36+V36+AB36+AH36+AN36+AT36=0,"",D36+J36+P36+V36+AB36+AH36+AN36+AT36)</f>
        <v/>
      </c>
      <c r="BA36" s="16" t="str">
        <f>IF((P36+V36+AB36+AH36+AN36+AT36)*14=0,"",(P36+V36+AB36+AH36+AN36+AT36)*14)</f>
        <v/>
      </c>
      <c r="BB36" s="8" t="str">
        <f>IF(F36+L36+R36+X36+AD36+AJ36+AP36+AV36=0,"",F36+L36+R36+X36+AD36+AJ36+AP36+AV36)</f>
        <v/>
      </c>
      <c r="BC36" s="6" t="str">
        <f>IF((L36+F36+R36+X36+AD36+AJ36+AP36+AV36)*14=0,"",(L36+F36+R36+X36+AD36+AJ36+AP36+AV36)*14)</f>
        <v/>
      </c>
      <c r="BD36" s="62" t="s">
        <v>17</v>
      </c>
      <c r="BE36" s="184" t="str">
        <f>IF(D36+F36+L36+J36+P36+R36+V36+X36+AB36+AD36+AH36+AJ36+AN36+AP36+AT36+AV36=0,"",D36+F36+L36+J36+P36+R36+V36+X36+AB36+AD36+AH36+AJ36+AN36+AP36+AT36+AV36)</f>
        <v/>
      </c>
      <c r="BF36" s="265" t="s">
        <v>386</v>
      </c>
      <c r="BG36" s="265" t="s">
        <v>147</v>
      </c>
    </row>
    <row r="37" spans="1:59" s="96" customFormat="1" ht="15.75" customHeight="1" x14ac:dyDescent="0.3">
      <c r="A37" s="267" t="s">
        <v>427</v>
      </c>
      <c r="B37" s="53" t="s">
        <v>15</v>
      </c>
      <c r="C37" s="259" t="s">
        <v>425</v>
      </c>
      <c r="D37" s="103"/>
      <c r="E37" s="6" t="str">
        <f>IF(D37*14=0,"",D37*14)</f>
        <v/>
      </c>
      <c r="F37" s="103"/>
      <c r="G37" s="6" t="str">
        <f>IF(F37*14=0,"",F37*14)</f>
        <v/>
      </c>
      <c r="H37" s="103"/>
      <c r="I37" s="104"/>
      <c r="J37" s="57"/>
      <c r="K37" s="6" t="str">
        <f>IF(J37*14=0,"",J37*14)</f>
        <v/>
      </c>
      <c r="L37" s="56"/>
      <c r="M37" s="6" t="str">
        <f>IF(L37*14=0,"",L37*14)</f>
        <v/>
      </c>
      <c r="N37" s="56"/>
      <c r="O37" s="60"/>
      <c r="P37" s="56"/>
      <c r="Q37" s="6" t="str">
        <f>IF(P37*14=0,"",P37*14)</f>
        <v/>
      </c>
      <c r="R37" s="56"/>
      <c r="S37" s="6" t="str">
        <f>IF(R37*14=0,"",R37*14)</f>
        <v/>
      </c>
      <c r="T37" s="56"/>
      <c r="U37" s="59"/>
      <c r="V37" s="57"/>
      <c r="W37" s="6" t="str">
        <f>IF(V37*14=0,"",V37*14)</f>
        <v/>
      </c>
      <c r="X37" s="56"/>
      <c r="Y37" s="6" t="str">
        <f>IF(X37*14=0,"",X37*14)</f>
        <v/>
      </c>
      <c r="Z37" s="56"/>
      <c r="AA37" s="60"/>
      <c r="AB37" s="56"/>
      <c r="AC37" s="6" t="str">
        <f>IF(AB37*14=0,"",AB37*14)</f>
        <v/>
      </c>
      <c r="AD37" s="56"/>
      <c r="AE37" s="6" t="str">
        <f>IF(AD37*14=0,"",AD37*14)</f>
        <v/>
      </c>
      <c r="AF37" s="56"/>
      <c r="AG37" s="59"/>
      <c r="AH37" s="57"/>
      <c r="AI37" s="6" t="str">
        <f>IF(AH37*14=0,"",AH37*14)</f>
        <v/>
      </c>
      <c r="AJ37" s="56"/>
      <c r="AK37" s="6" t="str">
        <f>IF(AJ37*14=0,"",AJ37*14)</f>
        <v/>
      </c>
      <c r="AL37" s="56"/>
      <c r="AM37" s="60"/>
      <c r="AN37" s="57"/>
      <c r="AO37" s="6" t="str">
        <f>IF(AN37*14=0,"",AN37*14)</f>
        <v/>
      </c>
      <c r="AP37" s="58"/>
      <c r="AQ37" s="6" t="str">
        <f>IF(AP37*14=0,"",AP37*14)</f>
        <v/>
      </c>
      <c r="AR37" s="58"/>
      <c r="AS37" s="61"/>
      <c r="AT37" s="56"/>
      <c r="AU37" s="6" t="str">
        <f>IF(AT37*14=0,"",AT37*14)</f>
        <v/>
      </c>
      <c r="AV37" s="56"/>
      <c r="AW37" s="6" t="str">
        <f>IF(AV37*14=0,"",AV37*14)</f>
        <v/>
      </c>
      <c r="AX37" s="56"/>
      <c r="AY37" s="56"/>
      <c r="AZ37" s="7" t="str">
        <f>IF(D37+J37+P37+V37+AB37+AH37+AN37+AT37=0,"",D37+J37+P37+V37+AB37+AH37+AN37+AT37)</f>
        <v/>
      </c>
      <c r="BA37" s="16" t="str">
        <f>IF((P37+V37+AB37+AH37+AN37+AT37)*14=0,"",(P37+V37+AB37+AH37+AN37+AT37)*14)</f>
        <v/>
      </c>
      <c r="BB37" s="8" t="str">
        <f>IF(F37+L37+R37+X37+AD37+AJ37+AP37+AV37=0,"",F37+L37+R37+X37+AD37+AJ37+AP37+AV37)</f>
        <v/>
      </c>
      <c r="BC37" s="6" t="str">
        <f>IF((L37+F37+R37+X37+AD37+AJ37+AP37+AV37)*14=0,"",(L37+F37+R37+X37+AD37+AJ37+AP37+AV37)*14)</f>
        <v/>
      </c>
      <c r="BD37" s="62" t="s">
        <v>17</v>
      </c>
      <c r="BE37" s="184" t="str">
        <f>IF(D37+F37+L37+J37+P37+R37+V37+X37+AB37+AD37+AH37+AJ37+AN37+AP37+AT37+AV37=0,"",D37+F37+L37+J37+P37+R37+V37+X37+AB37+AD37+AH37+AJ37+AN37+AP37+AT37+AV37)</f>
        <v/>
      </c>
      <c r="BF37" s="265" t="s">
        <v>386</v>
      </c>
      <c r="BG37" s="265" t="s">
        <v>148</v>
      </c>
    </row>
    <row r="38" spans="1:59" s="96" customFormat="1" ht="15.75" customHeight="1" thickBot="1" x14ac:dyDescent="0.35">
      <c r="A38" s="97"/>
      <c r="B38" s="53" t="s">
        <v>15</v>
      </c>
      <c r="C38" s="52"/>
      <c r="D38" s="103"/>
      <c r="E38" s="6" t="str">
        <f>IF(D38*14=0,"",D38*14)</f>
        <v/>
      </c>
      <c r="F38" s="103"/>
      <c r="G38" s="6" t="str">
        <f>IF(F38*14=0,"",F38*14)</f>
        <v/>
      </c>
      <c r="H38" s="103"/>
      <c r="I38" s="104"/>
      <c r="J38" s="57"/>
      <c r="K38" s="6" t="str">
        <f>IF(J38*14=0,"",J38*14)</f>
        <v/>
      </c>
      <c r="L38" s="56"/>
      <c r="M38" s="6" t="str">
        <f>IF(L38*14=0,"",L38*14)</f>
        <v/>
      </c>
      <c r="N38" s="56"/>
      <c r="O38" s="60"/>
      <c r="P38" s="56"/>
      <c r="Q38" s="6" t="str">
        <f>IF(P38*14=0,"",P38*14)</f>
        <v/>
      </c>
      <c r="R38" s="56"/>
      <c r="S38" s="6" t="str">
        <f>IF(R38*14=0,"",R38*14)</f>
        <v/>
      </c>
      <c r="T38" s="56"/>
      <c r="U38" s="59"/>
      <c r="V38" s="57"/>
      <c r="W38" s="6" t="str">
        <f>IF(V38*14=0,"",V38*14)</f>
        <v/>
      </c>
      <c r="X38" s="56"/>
      <c r="Y38" s="6" t="str">
        <f>IF(X38*14=0,"",X38*14)</f>
        <v/>
      </c>
      <c r="Z38" s="56"/>
      <c r="AA38" s="60"/>
      <c r="AB38" s="56"/>
      <c r="AC38" s="6" t="str">
        <f>IF(AB38*14=0,"",AB38*14)</f>
        <v/>
      </c>
      <c r="AD38" s="56"/>
      <c r="AE38" s="6" t="str">
        <f>IF(AD38*14=0,"",AD38*14)</f>
        <v/>
      </c>
      <c r="AF38" s="56"/>
      <c r="AG38" s="59"/>
      <c r="AH38" s="57"/>
      <c r="AI38" s="6" t="str">
        <f>IF(AH38*14=0,"",AH38*14)</f>
        <v/>
      </c>
      <c r="AJ38" s="56"/>
      <c r="AK38" s="6" t="str">
        <f>IF(AJ38*14=0,"",AJ38*14)</f>
        <v/>
      </c>
      <c r="AL38" s="56"/>
      <c r="AM38" s="60"/>
      <c r="AN38" s="57"/>
      <c r="AO38" s="6" t="str">
        <f>IF(AN38*14=0,"",AN38*14)</f>
        <v/>
      </c>
      <c r="AP38" s="58"/>
      <c r="AQ38" s="6" t="str">
        <f>IF(AP38*14=0,"",AP38*14)</f>
        <v/>
      </c>
      <c r="AR38" s="58"/>
      <c r="AS38" s="61"/>
      <c r="AT38" s="56"/>
      <c r="AU38" s="6" t="str">
        <f>IF(AT38*14=0,"",AT38*14)</f>
        <v/>
      </c>
      <c r="AV38" s="56"/>
      <c r="AW38" s="6" t="str">
        <f>IF(AV38*14=0,"",AV38*14)</f>
        <v/>
      </c>
      <c r="AX38" s="56"/>
      <c r="AY38" s="56"/>
      <c r="AZ38" s="7" t="str">
        <f>IF(D38+J38+P38+V38+AB38+AH38+AN38+AT38=0,"",D38+J38+P38+V38+AB38+AH38+AN38+AT38)</f>
        <v/>
      </c>
      <c r="BA38" s="16" t="str">
        <f>IF((P38+V38+AB38+AH38+AN38+AT38)*14=0,"",(P38+V38+AB38+AH38+AN38+AT38)*14)</f>
        <v/>
      </c>
      <c r="BB38" s="8" t="str">
        <f>IF(F38+L38+R38+X38+AD38+AJ38+AP38+AV38=0,"",F38+L38+R38+X38+AD38+AJ38+AP38+AV38)</f>
        <v/>
      </c>
      <c r="BC38" s="16" t="str">
        <f>IF((L38+F38+R38+X38+AD38+AJ38+AP38+AV38)*14=0,"",(L38+F38+R38+X38+AD38+AJ38+AP38+AV38)*14)</f>
        <v/>
      </c>
      <c r="BD38" s="62" t="s">
        <v>17</v>
      </c>
      <c r="BE38" s="184" t="str">
        <f>IF(D38+F38+L38+J38+P38+R38+V38+X38+AB38+AD38+AH38+AJ38+AN38+AP38+AT38+AV38=0,"",D38+F38+L38+J38+P38+R38+V38+X38+AB38+AD38+AH38+AJ38+AN38+AP38+AT38+AV38)</f>
        <v/>
      </c>
      <c r="BF38" s="265"/>
      <c r="BG38" s="265"/>
    </row>
    <row r="39" spans="1:59" ht="15.75" customHeight="1" thickBot="1" x14ac:dyDescent="0.35">
      <c r="A39" s="138"/>
      <c r="B39" s="139"/>
      <c r="C39" s="140" t="s">
        <v>18</v>
      </c>
      <c r="D39" s="141">
        <f>SUM(D36:D38)</f>
        <v>0</v>
      </c>
      <c r="E39" s="142" t="str">
        <f>IF(D39*14=0,"",D39*14)</f>
        <v/>
      </c>
      <c r="F39" s="143">
        <f>SUM(F36:F38)</f>
        <v>0</v>
      </c>
      <c r="G39" s="142" t="str">
        <f>IF(F39*14=0,"",F39*14)</f>
        <v/>
      </c>
      <c r="H39" s="144" t="s">
        <v>17</v>
      </c>
      <c r="I39" s="145" t="s">
        <v>17</v>
      </c>
      <c r="J39" s="146">
        <f>SUM(J36:J38)</f>
        <v>0</v>
      </c>
      <c r="K39" s="142" t="str">
        <f>IF(J39*14=0,"",J39*14)</f>
        <v/>
      </c>
      <c r="L39" s="143">
        <f>SUM(L36:L38)</f>
        <v>0</v>
      </c>
      <c r="M39" s="142" t="str">
        <f>IF(L39*14=0,"",L39*14)</f>
        <v/>
      </c>
      <c r="N39" s="144" t="s">
        <v>17</v>
      </c>
      <c r="O39" s="145" t="s">
        <v>17</v>
      </c>
      <c r="P39" s="141">
        <f>SUM(P36:P38)</f>
        <v>0</v>
      </c>
      <c r="Q39" s="142" t="str">
        <f>IF(P39*14=0,"",P39*14)</f>
        <v/>
      </c>
      <c r="R39" s="143">
        <f>SUM(R36:R38)</f>
        <v>0</v>
      </c>
      <c r="S39" s="142" t="str">
        <f>IF(R39*14=0,"",R39*14)</f>
        <v/>
      </c>
      <c r="T39" s="147" t="s">
        <v>17</v>
      </c>
      <c r="U39" s="145" t="s">
        <v>17</v>
      </c>
      <c r="V39" s="146">
        <f>SUM(V36:V38)</f>
        <v>0</v>
      </c>
      <c r="W39" s="142" t="str">
        <f>IF(V39*14=0,"",V39*14)</f>
        <v/>
      </c>
      <c r="X39" s="143">
        <f>SUM(X36:X38)</f>
        <v>0</v>
      </c>
      <c r="Y39" s="142" t="str">
        <f>IF(X39*14=0,"",X39*14)</f>
        <v/>
      </c>
      <c r="Z39" s="144" t="s">
        <v>17</v>
      </c>
      <c r="AA39" s="145" t="s">
        <v>17</v>
      </c>
      <c r="AB39" s="141">
        <f>SUM(AB36:AB38)</f>
        <v>0</v>
      </c>
      <c r="AC39" s="142" t="str">
        <f>IF(AB39*14=0,"",AB39*14)</f>
        <v/>
      </c>
      <c r="AD39" s="143">
        <f>SUM(AD36:AD38)</f>
        <v>0</v>
      </c>
      <c r="AE39" s="142" t="str">
        <f>IF(AD39*14=0,"",AD39*14)</f>
        <v/>
      </c>
      <c r="AF39" s="144" t="s">
        <v>17</v>
      </c>
      <c r="AG39" s="145" t="s">
        <v>17</v>
      </c>
      <c r="AH39" s="146">
        <f>SUM(AH36:AH38)</f>
        <v>0</v>
      </c>
      <c r="AI39" s="142" t="str">
        <f>IF(AH39*14=0,"",AH39*14)</f>
        <v/>
      </c>
      <c r="AJ39" s="143">
        <f>SUM(AJ36:AJ38)</f>
        <v>0</v>
      </c>
      <c r="AK39" s="142" t="str">
        <f>IF(AJ39*14=0,"",AJ39*14)</f>
        <v/>
      </c>
      <c r="AL39" s="144" t="s">
        <v>17</v>
      </c>
      <c r="AM39" s="145" t="s">
        <v>17</v>
      </c>
      <c r="AN39" s="141">
        <f>SUM(AN36:AN38)</f>
        <v>0</v>
      </c>
      <c r="AO39" s="142" t="str">
        <f>IF(AN39*14=0,"",AN39*14)</f>
        <v/>
      </c>
      <c r="AP39" s="143">
        <f>SUM(AP36:AP38)</f>
        <v>0</v>
      </c>
      <c r="AQ39" s="142" t="str">
        <f>IF(AP39*14=0,"",AP39*14)</f>
        <v/>
      </c>
      <c r="AR39" s="147" t="s">
        <v>17</v>
      </c>
      <c r="AS39" s="145" t="s">
        <v>17</v>
      </c>
      <c r="AT39" s="146">
        <f>SUM(AT36:AT38)</f>
        <v>0</v>
      </c>
      <c r="AU39" s="142" t="str">
        <f>IF(AT39*14=0,"",AT39*14)</f>
        <v/>
      </c>
      <c r="AV39" s="143">
        <f>SUM(AV36:AV38)</f>
        <v>0</v>
      </c>
      <c r="AW39" s="142" t="str">
        <f>IF(AV39*14=0,"",AV39*14)</f>
        <v/>
      </c>
      <c r="AX39" s="144" t="s">
        <v>17</v>
      </c>
      <c r="AY39" s="145" t="s">
        <v>17</v>
      </c>
      <c r="AZ39" s="264" t="str">
        <f>IF(D39+J39+P39+V39=0,"",D39+J39+P39+V39)</f>
        <v/>
      </c>
      <c r="BA39" s="212" t="str">
        <f>IF((P39+V39+AB39+AH39+AN39+AT39)*14=0,"",(P39+V39+AB39+AH39+AN39+AT39)*14)</f>
        <v/>
      </c>
      <c r="BB39" s="213" t="str">
        <f>IF(F39+L39+R39+X39=0,"",F39+L39+R39+X39)</f>
        <v/>
      </c>
      <c r="BC39" s="214" t="str">
        <f>IF((L39+F39+R39+X39+AD39+AJ39+AP39+AV39)*14=0,"",(L39+F39+R39+X39+AD39+AJ39+AP39+AV39)*14)</f>
        <v/>
      </c>
      <c r="BD39" s="144" t="s">
        <v>17</v>
      </c>
      <c r="BE39" s="149" t="s">
        <v>40</v>
      </c>
    </row>
    <row r="40" spans="1:59" ht="15.75" customHeight="1" thickBot="1" x14ac:dyDescent="0.35">
      <c r="A40" s="150"/>
      <c r="B40" s="151"/>
      <c r="C40" s="152" t="s">
        <v>42</v>
      </c>
      <c r="D40" s="153">
        <f>D34+D39</f>
        <v>0</v>
      </c>
      <c r="E40" s="154" t="str">
        <f>IF(D40*14=0,"",D40*14)</f>
        <v/>
      </c>
      <c r="F40" s="155">
        <f>F34+F39</f>
        <v>30</v>
      </c>
      <c r="G40" s="154">
        <f>IF(F40*14=0,"",F40*14)</f>
        <v>420</v>
      </c>
      <c r="H40" s="156" t="s">
        <v>17</v>
      </c>
      <c r="I40" s="157" t="s">
        <v>17</v>
      </c>
      <c r="J40" s="158">
        <f>J34+J39</f>
        <v>14</v>
      </c>
      <c r="K40" s="154">
        <f>IF(J40*14=0,"",J40*14)</f>
        <v>196</v>
      </c>
      <c r="L40" s="155">
        <f>L34+L39</f>
        <v>19</v>
      </c>
      <c r="M40" s="154">
        <f>IF(L40*14=0,"",L40*14)</f>
        <v>266</v>
      </c>
      <c r="N40" s="156" t="s">
        <v>17</v>
      </c>
      <c r="O40" s="157" t="s">
        <v>17</v>
      </c>
      <c r="P40" s="153">
        <f>P34+P39</f>
        <v>13</v>
      </c>
      <c r="Q40" s="154">
        <f>IF(P40*14=0,"",P40*14)</f>
        <v>182</v>
      </c>
      <c r="R40" s="155">
        <f>R34+R39</f>
        <v>20</v>
      </c>
      <c r="S40" s="154">
        <f>IF(R40*14=0,"",R40*14)</f>
        <v>280</v>
      </c>
      <c r="T40" s="159" t="s">
        <v>17</v>
      </c>
      <c r="U40" s="157" t="s">
        <v>17</v>
      </c>
      <c r="V40" s="158">
        <f>V34+V39</f>
        <v>10</v>
      </c>
      <c r="W40" s="154">
        <f>IF(V40*14=0,"",V40*14)</f>
        <v>140</v>
      </c>
      <c r="X40" s="155">
        <f>X34+X39</f>
        <v>21</v>
      </c>
      <c r="Y40" s="154">
        <f>IF(X40*14=0,"",X40*14)</f>
        <v>294</v>
      </c>
      <c r="Z40" s="156" t="s">
        <v>17</v>
      </c>
      <c r="AA40" s="157" t="s">
        <v>17</v>
      </c>
      <c r="AB40" s="153">
        <f>AB34+AB39</f>
        <v>17</v>
      </c>
      <c r="AC40" s="154">
        <f>IF(AB40*14=0,"",AB40*14)</f>
        <v>238</v>
      </c>
      <c r="AD40" s="155">
        <f>AD34+AD39</f>
        <v>18</v>
      </c>
      <c r="AE40" s="154">
        <f>IF(AD40*14=0,"",AD40*14)</f>
        <v>252</v>
      </c>
      <c r="AF40" s="156" t="s">
        <v>17</v>
      </c>
      <c r="AG40" s="157" t="s">
        <v>17</v>
      </c>
      <c r="AH40" s="158">
        <f>AH34+AH39</f>
        <v>13</v>
      </c>
      <c r="AI40" s="154">
        <f>IF(AH40*14=0,"",AH40*14)</f>
        <v>182</v>
      </c>
      <c r="AJ40" s="155">
        <f>AJ34+AJ39</f>
        <v>18</v>
      </c>
      <c r="AK40" s="154">
        <f>IF(AJ40*14=0,"",AJ40*14)</f>
        <v>252</v>
      </c>
      <c r="AL40" s="156" t="s">
        <v>17</v>
      </c>
      <c r="AM40" s="157" t="s">
        <v>17</v>
      </c>
      <c r="AN40" s="153">
        <f>AN34+AN39</f>
        <v>13</v>
      </c>
      <c r="AO40" s="154">
        <f>IF(AN40*14=0,"",AN40*14)</f>
        <v>182</v>
      </c>
      <c r="AP40" s="155">
        <f>AP34+AP39</f>
        <v>20</v>
      </c>
      <c r="AQ40" s="154">
        <f>IF(AP40*14=0,"",AP40*14)</f>
        <v>280</v>
      </c>
      <c r="AR40" s="159" t="s">
        <v>17</v>
      </c>
      <c r="AS40" s="157" t="s">
        <v>17</v>
      </c>
      <c r="AT40" s="158">
        <f>AT34+AT39</f>
        <v>7</v>
      </c>
      <c r="AU40" s="154">
        <f>IF(AT40*14=0,"",AT40*14)</f>
        <v>98</v>
      </c>
      <c r="AV40" s="155">
        <f>AV34+AV39</f>
        <v>31</v>
      </c>
      <c r="AW40" s="154">
        <f>IF(AV40*14=0,"",AV40*14)</f>
        <v>434</v>
      </c>
      <c r="AX40" s="156" t="s">
        <v>17</v>
      </c>
      <c r="AY40" s="157" t="s">
        <v>17</v>
      </c>
      <c r="AZ40" s="263">
        <f>IF(D40+J40+P40+V40+AB40+AN40+AT40+AH40=0,"",D40+J40+P40+V40+AB40+AN40+AT40+AH40)</f>
        <v>87</v>
      </c>
      <c r="BA40" s="263" t="e">
        <f>IF(E40+K40+Q40+W40+AC40+AO40+AU40+AI40=0,"",E40+K40+Q40+W40+AC40+AO40+AU40+AI40)</f>
        <v>#VALUE!</v>
      </c>
      <c r="BB40" s="263">
        <f>IF(F40+L40+R40+X40+AD40+AP40+AV40+AJ40=0,"",F40+L40+R40+X40+AD40+AP40+AV40+AJ40)</f>
        <v>177</v>
      </c>
      <c r="BC40" s="263">
        <f>IF(G40+M40+S40+Y40+AE40+AQ40+AW40+AK40=0,"",G40+M40+S40+Y40+AE40+AQ40+AW40+AK40)</f>
        <v>2478</v>
      </c>
      <c r="BD40" s="156" t="s">
        <v>17</v>
      </c>
      <c r="BE40" s="160" t="s">
        <v>40</v>
      </c>
    </row>
    <row r="41" spans="1:59" ht="15.75" customHeight="1" thickTop="1" x14ac:dyDescent="0.3">
      <c r="A41" s="161"/>
      <c r="B41" s="211"/>
      <c r="C41" s="162"/>
      <c r="D41" s="458"/>
      <c r="E41" s="458"/>
      <c r="F41" s="458"/>
      <c r="G41" s="458"/>
      <c r="H41" s="458"/>
      <c r="I41" s="458"/>
      <c r="J41" s="458"/>
      <c r="K41" s="458"/>
      <c r="L41" s="458"/>
      <c r="M41" s="458"/>
      <c r="N41" s="458"/>
      <c r="O41" s="458"/>
      <c r="P41" s="458"/>
      <c r="Q41" s="458"/>
      <c r="R41" s="458"/>
      <c r="S41" s="458"/>
      <c r="T41" s="458"/>
      <c r="U41" s="458"/>
      <c r="V41" s="458"/>
      <c r="W41" s="458"/>
      <c r="X41" s="458"/>
      <c r="Y41" s="458"/>
      <c r="Z41" s="458"/>
      <c r="AA41" s="458"/>
      <c r="AB41" s="458"/>
      <c r="AC41" s="458"/>
      <c r="AD41" s="458"/>
      <c r="AE41" s="458"/>
      <c r="AF41" s="458"/>
      <c r="AG41" s="458"/>
      <c r="AH41" s="458"/>
      <c r="AI41" s="458"/>
      <c r="AJ41" s="458"/>
      <c r="AK41" s="458"/>
      <c r="AL41" s="458"/>
      <c r="AM41" s="458"/>
      <c r="AN41" s="458"/>
      <c r="AO41" s="458"/>
      <c r="AP41" s="458"/>
      <c r="AQ41" s="458"/>
      <c r="AR41" s="458"/>
      <c r="AS41" s="458"/>
      <c r="AT41" s="458"/>
      <c r="AU41" s="458"/>
      <c r="AV41" s="458"/>
      <c r="AW41" s="458"/>
      <c r="AX41" s="458"/>
      <c r="AY41" s="458"/>
      <c r="AZ41" s="452"/>
      <c r="BA41" s="452"/>
      <c r="BB41" s="452"/>
      <c r="BC41" s="452"/>
      <c r="BD41" s="452"/>
      <c r="BE41" s="485"/>
      <c r="BF41" s="190"/>
      <c r="BG41" s="190"/>
    </row>
    <row r="42" spans="1:59" s="113" customFormat="1" ht="15.75" customHeight="1" x14ac:dyDescent="0.25">
      <c r="A42" s="479"/>
      <c r="B42" s="480"/>
      <c r="C42" s="480"/>
      <c r="D42" s="480"/>
      <c r="E42" s="480"/>
      <c r="F42" s="480"/>
      <c r="G42" s="480"/>
      <c r="H42" s="480"/>
      <c r="I42" s="480"/>
      <c r="J42" s="480"/>
      <c r="K42" s="480"/>
      <c r="L42" s="480"/>
      <c r="M42" s="480"/>
      <c r="N42" s="480"/>
      <c r="O42" s="480"/>
      <c r="P42" s="480"/>
      <c r="Q42" s="480"/>
      <c r="R42" s="480"/>
      <c r="S42" s="480"/>
      <c r="T42" s="480"/>
      <c r="U42" s="480"/>
      <c r="V42" s="480"/>
      <c r="W42" s="480"/>
      <c r="X42" s="480"/>
      <c r="Y42" s="480"/>
      <c r="Z42" s="480"/>
      <c r="AA42" s="481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40"/>
      <c r="AX42" s="240"/>
      <c r="AY42" s="240"/>
      <c r="AZ42" s="163"/>
      <c r="BA42" s="164"/>
      <c r="BB42" s="164"/>
      <c r="BC42" s="164"/>
      <c r="BD42" s="164"/>
      <c r="BE42" s="165"/>
    </row>
    <row r="43" spans="1:59" s="113" customFormat="1" ht="15.75" customHeight="1" x14ac:dyDescent="0.25">
      <c r="A43" s="474" t="s">
        <v>20</v>
      </c>
      <c r="B43" s="475"/>
      <c r="C43" s="475"/>
      <c r="D43" s="475"/>
      <c r="E43" s="475"/>
      <c r="F43" s="475"/>
      <c r="G43" s="475"/>
      <c r="H43" s="475"/>
      <c r="I43" s="475"/>
      <c r="J43" s="475"/>
      <c r="K43" s="475"/>
      <c r="L43" s="475"/>
      <c r="M43" s="475"/>
      <c r="N43" s="475"/>
      <c r="O43" s="475"/>
      <c r="P43" s="475"/>
      <c r="Q43" s="475"/>
      <c r="R43" s="475"/>
      <c r="S43" s="475"/>
      <c r="T43" s="475"/>
      <c r="U43" s="475"/>
      <c r="V43" s="475"/>
      <c r="W43" s="475"/>
      <c r="X43" s="475"/>
      <c r="Y43" s="475"/>
      <c r="Z43" s="475"/>
      <c r="AA43" s="475"/>
      <c r="AB43" s="255"/>
      <c r="AC43" s="255"/>
      <c r="AD43" s="255"/>
      <c r="AE43" s="255"/>
      <c r="AF43" s="255"/>
      <c r="AG43" s="255"/>
      <c r="AH43" s="255"/>
      <c r="AI43" s="255"/>
      <c r="AJ43" s="255"/>
      <c r="AK43" s="255"/>
      <c r="AL43" s="255"/>
      <c r="AM43" s="255"/>
      <c r="AN43" s="255"/>
      <c r="AO43" s="255"/>
      <c r="AP43" s="255"/>
      <c r="AQ43" s="255"/>
      <c r="AR43" s="255"/>
      <c r="AS43" s="255"/>
      <c r="AT43" s="255"/>
      <c r="AU43" s="255"/>
      <c r="AV43" s="255"/>
      <c r="AW43" s="255"/>
      <c r="AX43" s="255"/>
      <c r="AY43" s="255"/>
      <c r="AZ43" s="163"/>
      <c r="BA43" s="164"/>
      <c r="BB43" s="164"/>
      <c r="BC43" s="164"/>
      <c r="BD43" s="164"/>
      <c r="BE43" s="165"/>
    </row>
    <row r="44" spans="1:59" s="113" customFormat="1" ht="15.75" customHeight="1" x14ac:dyDescent="0.3">
      <c r="A44" s="166"/>
      <c r="B44" s="99"/>
      <c r="C44" s="167" t="s">
        <v>21</v>
      </c>
      <c r="D44" s="31"/>
      <c r="E44" s="32"/>
      <c r="F44" s="32"/>
      <c r="G44" s="32"/>
      <c r="H44" s="8"/>
      <c r="I44" s="33" t="str">
        <f>IF(COUNTIF(I12:I41,"A")=0,"",COUNTIF(I12:I41,"A"))</f>
        <v/>
      </c>
      <c r="J44" s="31"/>
      <c r="K44" s="32"/>
      <c r="L44" s="32"/>
      <c r="M44" s="32"/>
      <c r="N44" s="8"/>
      <c r="O44" s="33" t="str">
        <f>IF(COUNTIF(O12:O41,"A")=0,"",COUNTIF(O12:O41,"A"))</f>
        <v/>
      </c>
      <c r="P44" s="31"/>
      <c r="Q44" s="32"/>
      <c r="R44" s="32"/>
      <c r="S44" s="32"/>
      <c r="T44" s="8"/>
      <c r="U44" s="33" t="str">
        <f>IF(COUNTIF(U12:U41,"A")=0,"",COUNTIF(U12:U41,"A"))</f>
        <v/>
      </c>
      <c r="V44" s="31"/>
      <c r="W44" s="32"/>
      <c r="X44" s="32"/>
      <c r="Y44" s="32"/>
      <c r="Z44" s="8"/>
      <c r="AA44" s="33" t="str">
        <f>IF(COUNTIF(AA12:AA41,"A")=0,"",COUNTIF(AA12:AA41,"A"))</f>
        <v/>
      </c>
      <c r="AB44" s="31"/>
      <c r="AC44" s="32"/>
      <c r="AD44" s="32"/>
      <c r="AE44" s="32"/>
      <c r="AF44" s="8"/>
      <c r="AG44" s="33" t="str">
        <f>IF(COUNTIF(AG12:AG41,"A")=0,"",COUNTIF(AG12:AG41,"A"))</f>
        <v/>
      </c>
      <c r="AH44" s="31"/>
      <c r="AI44" s="32"/>
      <c r="AJ44" s="32"/>
      <c r="AK44" s="32"/>
      <c r="AL44" s="8"/>
      <c r="AM44" s="33" t="str">
        <f>IF(COUNTIF(AM12:AM41,"A")=0,"",COUNTIF(AM12:AM41,"A"))</f>
        <v/>
      </c>
      <c r="AN44" s="31"/>
      <c r="AO44" s="32"/>
      <c r="AP44" s="32"/>
      <c r="AQ44" s="32"/>
      <c r="AR44" s="8"/>
      <c r="AS44" s="33" t="str">
        <f>IF(COUNTIF(AS12:AS41,"A")=0,"",COUNTIF(AS12:AS41,"A"))</f>
        <v/>
      </c>
      <c r="AT44" s="31"/>
      <c r="AU44" s="32"/>
      <c r="AV44" s="32"/>
      <c r="AW44" s="32"/>
      <c r="AX44" s="8"/>
      <c r="AY44" s="33" t="str">
        <f>IF(COUNTIF(AY12:AY41,"A")=0,"",COUNTIF(AY12:AY41,"A"))</f>
        <v/>
      </c>
      <c r="AZ44" s="34"/>
      <c r="BA44" s="32"/>
      <c r="BB44" s="32"/>
      <c r="BC44" s="32"/>
      <c r="BD44" s="8"/>
      <c r="BE44" s="86" t="str">
        <f t="shared" ref="BE44:BE56" si="24">IF(SUM(I44:AY44)=0,"",SUM(I44:AY44))</f>
        <v/>
      </c>
    </row>
    <row r="45" spans="1:59" s="113" customFormat="1" ht="15.75" customHeight="1" x14ac:dyDescent="0.3">
      <c r="A45" s="166"/>
      <c r="B45" s="99"/>
      <c r="C45" s="167" t="s">
        <v>22</v>
      </c>
      <c r="D45" s="31"/>
      <c r="E45" s="32"/>
      <c r="F45" s="32"/>
      <c r="G45" s="32"/>
      <c r="H45" s="8"/>
      <c r="I45" s="33" t="str">
        <f>IF(COUNTIF(I12:I41,"B")=0,"",COUNTIF(I12:I41,"B"))</f>
        <v/>
      </c>
      <c r="J45" s="31"/>
      <c r="K45" s="32"/>
      <c r="L45" s="32"/>
      <c r="M45" s="32"/>
      <c r="N45" s="8"/>
      <c r="O45" s="33" t="str">
        <f>IF(COUNTIF(O12:O41,"B")=0,"",COUNTIF(O12:O41,"B"))</f>
        <v/>
      </c>
      <c r="P45" s="31"/>
      <c r="Q45" s="32"/>
      <c r="R45" s="32"/>
      <c r="S45" s="32"/>
      <c r="T45" s="8"/>
      <c r="U45" s="33" t="str">
        <f>IF(COUNTIF(U12:U41,"B")=0,"",COUNTIF(U12:U41,"B"))</f>
        <v/>
      </c>
      <c r="V45" s="31"/>
      <c r="W45" s="32"/>
      <c r="X45" s="32"/>
      <c r="Y45" s="32"/>
      <c r="Z45" s="8"/>
      <c r="AA45" s="33" t="str">
        <f>IF(COUNTIF(AA12:AA41,"B")=0,"",COUNTIF(AA12:AA41,"B"))</f>
        <v/>
      </c>
      <c r="AB45" s="31"/>
      <c r="AC45" s="32"/>
      <c r="AD45" s="32"/>
      <c r="AE45" s="32"/>
      <c r="AF45" s="8"/>
      <c r="AG45" s="33" t="str">
        <f>IF(COUNTIF(AG12:AG41,"B")=0,"",COUNTIF(AG12:AG41,"B"))</f>
        <v/>
      </c>
      <c r="AH45" s="31"/>
      <c r="AI45" s="32"/>
      <c r="AJ45" s="32"/>
      <c r="AK45" s="32"/>
      <c r="AL45" s="8"/>
      <c r="AM45" s="33" t="str">
        <f>IF(COUNTIF(AM12:AM41,"B")=0,"",COUNTIF(AM12:AM41,"B"))</f>
        <v/>
      </c>
      <c r="AN45" s="31"/>
      <c r="AO45" s="32"/>
      <c r="AP45" s="32"/>
      <c r="AQ45" s="32"/>
      <c r="AR45" s="8"/>
      <c r="AS45" s="33" t="str">
        <f>IF(COUNTIF(AS12:AS41,"B")=0,"",COUNTIF(AS12:AS41,"B"))</f>
        <v/>
      </c>
      <c r="AT45" s="31"/>
      <c r="AU45" s="32"/>
      <c r="AV45" s="32"/>
      <c r="AW45" s="32"/>
      <c r="AX45" s="8"/>
      <c r="AY45" s="33" t="str">
        <f>IF(COUNTIF(AY12:AY41,"B")=0,"",COUNTIF(AY12:AY41,"B"))</f>
        <v/>
      </c>
      <c r="AZ45" s="34"/>
      <c r="BA45" s="32"/>
      <c r="BB45" s="32"/>
      <c r="BC45" s="32"/>
      <c r="BD45" s="8"/>
      <c r="BE45" s="86" t="str">
        <f t="shared" si="24"/>
        <v/>
      </c>
    </row>
    <row r="46" spans="1:59" s="113" customFormat="1" ht="15.75" customHeight="1" x14ac:dyDescent="0.3">
      <c r="A46" s="166"/>
      <c r="B46" s="99"/>
      <c r="C46" s="167" t="s">
        <v>57</v>
      </c>
      <c r="D46" s="31"/>
      <c r="E46" s="32"/>
      <c r="F46" s="32"/>
      <c r="G46" s="32"/>
      <c r="H46" s="8"/>
      <c r="I46" s="33" t="str">
        <f>IF(COUNTIF(I12:I41,"ÉÉ")=0,"",COUNTIF(I12:I41,"ÉÉ"))</f>
        <v/>
      </c>
      <c r="J46" s="31"/>
      <c r="K46" s="32"/>
      <c r="L46" s="32"/>
      <c r="M46" s="32"/>
      <c r="N46" s="8"/>
      <c r="O46" s="33" t="str">
        <f>IF(COUNTIF(O12:O41,"ÉÉ")=0,"",COUNTIF(O12:O41,"ÉÉ"))</f>
        <v/>
      </c>
      <c r="P46" s="31"/>
      <c r="Q46" s="32"/>
      <c r="R46" s="32"/>
      <c r="S46" s="32"/>
      <c r="T46" s="8"/>
      <c r="U46" s="33" t="str">
        <f>IF(COUNTIF(U12:U41,"ÉÉ")=0,"",COUNTIF(U12:U41,"ÉÉ"))</f>
        <v/>
      </c>
      <c r="V46" s="31"/>
      <c r="W46" s="32"/>
      <c r="X46" s="32"/>
      <c r="Y46" s="32"/>
      <c r="Z46" s="8"/>
      <c r="AA46" s="33" t="str">
        <f>IF(COUNTIF(AA12:AA41,"ÉÉ")=0,"",COUNTIF(AA12:AA41,"ÉÉ"))</f>
        <v/>
      </c>
      <c r="AB46" s="31"/>
      <c r="AC46" s="32"/>
      <c r="AD46" s="32"/>
      <c r="AE46" s="32"/>
      <c r="AF46" s="8"/>
      <c r="AG46" s="33">
        <f>IF(COUNTIF(AG12:AG41,"ÉÉ")=0,"",COUNTIF(AG12:AG41,"ÉÉ"))</f>
        <v>5</v>
      </c>
      <c r="AH46" s="31"/>
      <c r="AI46" s="32"/>
      <c r="AJ46" s="32"/>
      <c r="AK46" s="32"/>
      <c r="AL46" s="8"/>
      <c r="AM46" s="33">
        <f>IF(COUNTIF(AM12:AM41,"ÉÉ")=0,"",COUNTIF(AM12:AM41,"ÉÉ"))</f>
        <v>2</v>
      </c>
      <c r="AN46" s="31"/>
      <c r="AO46" s="32"/>
      <c r="AP46" s="32"/>
      <c r="AQ46" s="32"/>
      <c r="AR46" s="8"/>
      <c r="AS46" s="33">
        <f>IF(COUNTIF(AS12:AS41,"ÉÉ")=0,"",COUNTIF(AS12:AS41,"ÉÉ"))</f>
        <v>1</v>
      </c>
      <c r="AT46" s="31"/>
      <c r="AU46" s="32"/>
      <c r="AV46" s="32"/>
      <c r="AW46" s="32"/>
      <c r="AX46" s="8"/>
      <c r="AY46" s="33">
        <f>IF(COUNTIF(AY12:AY41,"ÉÉ")=0,"",COUNTIF(AY12:AY41,"ÉÉ"))</f>
        <v>2</v>
      </c>
      <c r="AZ46" s="34"/>
      <c r="BA46" s="32"/>
      <c r="BB46" s="32"/>
      <c r="BC46" s="32"/>
      <c r="BD46" s="8"/>
      <c r="BE46" s="86">
        <f t="shared" si="24"/>
        <v>10</v>
      </c>
    </row>
    <row r="47" spans="1:59" s="113" customFormat="1" ht="15.75" customHeight="1" x14ac:dyDescent="0.3">
      <c r="A47" s="166"/>
      <c r="B47" s="99"/>
      <c r="C47" s="167" t="s">
        <v>58</v>
      </c>
      <c r="D47" s="87"/>
      <c r="E47" s="88"/>
      <c r="F47" s="88"/>
      <c r="G47" s="88"/>
      <c r="H47" s="89"/>
      <c r="I47" s="33" t="str">
        <f>IF(COUNTIF(I12:I41,"ÉÉ(Z)")=0,"",COUNTIF(I12:I41,"ÉÉ(Z)"))</f>
        <v/>
      </c>
      <c r="J47" s="87"/>
      <c r="K47" s="88"/>
      <c r="L47" s="88"/>
      <c r="M47" s="88"/>
      <c r="N47" s="89"/>
      <c r="O47" s="33" t="str">
        <f>IF(COUNTIF(O12:O41,"ÉÉ(Z)")=0,"",COUNTIF(O12:O41,"ÉÉ(Z)"))</f>
        <v/>
      </c>
      <c r="P47" s="87"/>
      <c r="Q47" s="88"/>
      <c r="R47" s="88"/>
      <c r="S47" s="88"/>
      <c r="T47" s="89"/>
      <c r="U47" s="33" t="str">
        <f>IF(COUNTIF(U12:U41,"ÉÉ(Z)")=0,"",COUNTIF(U12:U41,"ÉÉ(Z)"))</f>
        <v/>
      </c>
      <c r="V47" s="87"/>
      <c r="W47" s="88"/>
      <c r="X47" s="88"/>
      <c r="Y47" s="88"/>
      <c r="Z47" s="89"/>
      <c r="AA47" s="33" t="str">
        <f>IF(COUNTIF(AA12:AA41,"ÉÉ(Z)")=0,"",COUNTIF(AA12:AA41,"ÉÉ(Z)"))</f>
        <v/>
      </c>
      <c r="AB47" s="87"/>
      <c r="AC47" s="88"/>
      <c r="AD47" s="88"/>
      <c r="AE47" s="88"/>
      <c r="AF47" s="89"/>
      <c r="AG47" s="33" t="str">
        <f>IF(COUNTIF(AG12:AG41,"ÉÉ(Z)")=0,"",COUNTIF(AG12:AG41,"ÉÉ(Z)"))</f>
        <v/>
      </c>
      <c r="AH47" s="87"/>
      <c r="AI47" s="88"/>
      <c r="AJ47" s="88"/>
      <c r="AK47" s="88"/>
      <c r="AL47" s="89"/>
      <c r="AM47" s="33" t="str">
        <f>IF(COUNTIF(AM12:AM41,"ÉÉ(Z)")=0,"",COUNTIF(AM12:AM41,"ÉÉ(Z)"))</f>
        <v/>
      </c>
      <c r="AN47" s="87"/>
      <c r="AO47" s="88"/>
      <c r="AP47" s="88"/>
      <c r="AQ47" s="88"/>
      <c r="AR47" s="89"/>
      <c r="AS47" s="33">
        <f>IF(COUNTIF(AS12:AS41,"ÉÉ(Z)")=0,"",COUNTIF(AS12:AS41,"ÉÉ(Z)"))</f>
        <v>1</v>
      </c>
      <c r="AT47" s="87"/>
      <c r="AU47" s="88"/>
      <c r="AV47" s="88"/>
      <c r="AW47" s="88"/>
      <c r="AX47" s="89"/>
      <c r="AY47" s="33">
        <f>IF(COUNTIF(AY12:AY41,"ÉÉ(Z)")=0,"",COUNTIF(AY12:AY41,"ÉÉ(Z)"))</f>
        <v>1</v>
      </c>
      <c r="AZ47" s="90"/>
      <c r="BA47" s="88"/>
      <c r="BB47" s="88"/>
      <c r="BC47" s="88"/>
      <c r="BD47" s="89"/>
      <c r="BE47" s="86">
        <f t="shared" si="24"/>
        <v>2</v>
      </c>
    </row>
    <row r="48" spans="1:59" s="113" customFormat="1" ht="15.75" customHeight="1" x14ac:dyDescent="0.3">
      <c r="A48" s="166"/>
      <c r="B48" s="99"/>
      <c r="C48" s="167" t="s">
        <v>59</v>
      </c>
      <c r="D48" s="31"/>
      <c r="E48" s="32"/>
      <c r="F48" s="32"/>
      <c r="G48" s="32"/>
      <c r="H48" s="8"/>
      <c r="I48" s="33" t="str">
        <f>IF(COUNTIF(I12:I41,"GYJ")=0,"",COUNTIF(I12:I41,"GYJ"))</f>
        <v/>
      </c>
      <c r="J48" s="31"/>
      <c r="K48" s="32"/>
      <c r="L48" s="32"/>
      <c r="M48" s="32"/>
      <c r="N48" s="8"/>
      <c r="O48" s="33" t="str">
        <f>IF(COUNTIF(O12:O41,"GYJ")=0,"",COUNTIF(O12:O41,"GYJ"))</f>
        <v/>
      </c>
      <c r="P48" s="31"/>
      <c r="Q48" s="32"/>
      <c r="R48" s="32"/>
      <c r="S48" s="32"/>
      <c r="T48" s="8"/>
      <c r="U48" s="33" t="str">
        <f>IF(COUNTIF(U12:U41,"GYJ")=0,"",COUNTIF(U12:U41,"GYJ"))</f>
        <v/>
      </c>
      <c r="V48" s="31"/>
      <c r="W48" s="32"/>
      <c r="X48" s="32"/>
      <c r="Y48" s="32"/>
      <c r="Z48" s="8"/>
      <c r="AA48" s="33" t="str">
        <f>IF(COUNTIF(AA12:AA41,"GYJ")=0,"",COUNTIF(AA12:AA41,"GYJ"))</f>
        <v/>
      </c>
      <c r="AB48" s="31"/>
      <c r="AC48" s="32"/>
      <c r="AD48" s="32"/>
      <c r="AE48" s="32"/>
      <c r="AF48" s="8"/>
      <c r="AG48" s="33" t="str">
        <f>IF(COUNTIF(AG12:AG41,"GYJ")=0,"",COUNTIF(AG12:AG41,"GYJ"))</f>
        <v/>
      </c>
      <c r="AH48" s="31"/>
      <c r="AI48" s="32"/>
      <c r="AJ48" s="32"/>
      <c r="AK48" s="32"/>
      <c r="AL48" s="8"/>
      <c r="AM48" s="33" t="str">
        <f>IF(COUNTIF(AM12:AM41,"GYJ")=0,"",COUNTIF(AM12:AM41,"GYJ"))</f>
        <v/>
      </c>
      <c r="AN48" s="31"/>
      <c r="AO48" s="32"/>
      <c r="AP48" s="32"/>
      <c r="AQ48" s="32"/>
      <c r="AR48" s="8"/>
      <c r="AS48" s="33" t="str">
        <f>IF(COUNTIF(AS12:AS41,"GYJ")=0,"",COUNTIF(AS12:AS41,"GYJ"))</f>
        <v/>
      </c>
      <c r="AT48" s="31"/>
      <c r="AU48" s="32"/>
      <c r="AV48" s="32"/>
      <c r="AW48" s="32"/>
      <c r="AX48" s="8"/>
      <c r="AY48" s="33" t="str">
        <f>IF(COUNTIF(AY12:AY41,"GYJ")=0,"",COUNTIF(AY12:AY41,"GYJ"))</f>
        <v/>
      </c>
      <c r="AZ48" s="34"/>
      <c r="BA48" s="32"/>
      <c r="BB48" s="32"/>
      <c r="BC48" s="32"/>
      <c r="BD48" s="8"/>
      <c r="BE48" s="86" t="str">
        <f t="shared" si="24"/>
        <v/>
      </c>
    </row>
    <row r="49" spans="1:57" s="113" customFormat="1" ht="15.75" customHeight="1" x14ac:dyDescent="0.3">
      <c r="A49" s="166"/>
      <c r="B49" s="168"/>
      <c r="C49" s="167" t="s">
        <v>60</v>
      </c>
      <c r="D49" s="31"/>
      <c r="E49" s="32"/>
      <c r="F49" s="32"/>
      <c r="G49" s="32"/>
      <c r="H49" s="8"/>
      <c r="I49" s="33" t="str">
        <f>IF(COUNTIF(I12:I41,"GYJ(Z)")=0,"",COUNTIF(I12:I41,"GYJ(Z)"))</f>
        <v/>
      </c>
      <c r="J49" s="31"/>
      <c r="K49" s="32"/>
      <c r="L49" s="32"/>
      <c r="M49" s="32"/>
      <c r="N49" s="8"/>
      <c r="O49" s="33" t="str">
        <f>IF(COUNTIF(O12:O41,"GYJ(Z)")=0,"",COUNTIF(O12:O41,"GYJ(Z)"))</f>
        <v/>
      </c>
      <c r="P49" s="31"/>
      <c r="Q49" s="32"/>
      <c r="R49" s="32"/>
      <c r="S49" s="32"/>
      <c r="T49" s="8"/>
      <c r="U49" s="33" t="str">
        <f>IF(COUNTIF(U12:U41,"GYJ(Z)")=0,"",COUNTIF(U12:U41,"GYJ(Z)"))</f>
        <v/>
      </c>
      <c r="V49" s="31"/>
      <c r="W49" s="32"/>
      <c r="X49" s="32"/>
      <c r="Y49" s="32"/>
      <c r="Z49" s="8"/>
      <c r="AA49" s="33" t="str">
        <f>IF(COUNTIF(AA12:AA41,"GYJ(Z)")=0,"",COUNTIF(AA12:AA41,"GYJ(Z)"))</f>
        <v/>
      </c>
      <c r="AB49" s="31"/>
      <c r="AC49" s="32"/>
      <c r="AD49" s="32"/>
      <c r="AE49" s="32"/>
      <c r="AF49" s="8"/>
      <c r="AG49" s="33" t="str">
        <f>IF(COUNTIF(AG12:AG41,"GYJ(Z)")=0,"",COUNTIF(AG12:AG41,"GYJ(Z)"))</f>
        <v/>
      </c>
      <c r="AH49" s="31"/>
      <c r="AI49" s="32"/>
      <c r="AJ49" s="32"/>
      <c r="AK49" s="32"/>
      <c r="AL49" s="8"/>
      <c r="AM49" s="33" t="str">
        <f>IF(COUNTIF(AM12:AM41,"GYJ(Z)")=0,"",COUNTIF(AM12:AM41,"GYJ(Z)"))</f>
        <v/>
      </c>
      <c r="AN49" s="31"/>
      <c r="AO49" s="32"/>
      <c r="AP49" s="32"/>
      <c r="AQ49" s="32"/>
      <c r="AR49" s="8"/>
      <c r="AS49" s="33" t="str">
        <f>IF(COUNTIF(AS12:AS41,"GYJ(Z)")=0,"",COUNTIF(AS12:AS41,"GYJ(Z)"))</f>
        <v/>
      </c>
      <c r="AT49" s="31"/>
      <c r="AU49" s="32"/>
      <c r="AV49" s="32"/>
      <c r="AW49" s="32"/>
      <c r="AX49" s="8"/>
      <c r="AY49" s="33" t="str">
        <f>IF(COUNTIF(AY12:AY41,"GYJ(Z)")=0,"",COUNTIF(AY12:AY41,"GYJ(Z)"))</f>
        <v/>
      </c>
      <c r="AZ49" s="34"/>
      <c r="BA49" s="32"/>
      <c r="BB49" s="32"/>
      <c r="BC49" s="32"/>
      <c r="BD49" s="8"/>
      <c r="BE49" s="86" t="str">
        <f t="shared" si="24"/>
        <v/>
      </c>
    </row>
    <row r="50" spans="1:57" s="113" customFormat="1" ht="15.75" customHeight="1" x14ac:dyDescent="0.3">
      <c r="A50" s="166"/>
      <c r="B50" s="99"/>
      <c r="C50" s="30" t="s">
        <v>32</v>
      </c>
      <c r="D50" s="31"/>
      <c r="E50" s="32"/>
      <c r="F50" s="32"/>
      <c r="G50" s="32"/>
      <c r="H50" s="8"/>
      <c r="I50" s="33" t="str">
        <f>IF(COUNTIF(I12:I41,"K")=0,"",COUNTIF(I12:I41,"K"))</f>
        <v/>
      </c>
      <c r="J50" s="31"/>
      <c r="K50" s="32"/>
      <c r="L50" s="32"/>
      <c r="M50" s="32"/>
      <c r="N50" s="8"/>
      <c r="O50" s="33" t="str">
        <f>IF(COUNTIF(O12:O41,"K")=0,"",COUNTIF(O12:O41,"K"))</f>
        <v/>
      </c>
      <c r="P50" s="31"/>
      <c r="Q50" s="32"/>
      <c r="R50" s="32"/>
      <c r="S50" s="32"/>
      <c r="T50" s="8"/>
      <c r="U50" s="33" t="str">
        <f>IF(COUNTIF(U12:U41,"K")=0,"",COUNTIF(U12:U41,"K"))</f>
        <v/>
      </c>
      <c r="V50" s="31"/>
      <c r="W50" s="32"/>
      <c r="X50" s="32"/>
      <c r="Y50" s="32"/>
      <c r="Z50" s="8"/>
      <c r="AA50" s="33" t="str">
        <f>IF(COUNTIF(AA12:AA41,"K")=0,"",COUNTIF(AA12:AA41,"K"))</f>
        <v/>
      </c>
      <c r="AB50" s="31"/>
      <c r="AC50" s="32"/>
      <c r="AD50" s="32"/>
      <c r="AE50" s="32"/>
      <c r="AF50" s="8"/>
      <c r="AG50" s="33">
        <f>IF(COUNTIF(AG12:AG41,"K")=0,"",COUNTIF(AG12:AG41,"K"))</f>
        <v>3</v>
      </c>
      <c r="AH50" s="31"/>
      <c r="AI50" s="32"/>
      <c r="AJ50" s="32"/>
      <c r="AK50" s="32"/>
      <c r="AL50" s="8"/>
      <c r="AM50" s="33">
        <f>IF(COUNTIF(AM12:AM41,"K")=0,"",COUNTIF(AM12:AM41,"K"))</f>
        <v>2</v>
      </c>
      <c r="AN50" s="31"/>
      <c r="AO50" s="32"/>
      <c r="AP50" s="32"/>
      <c r="AQ50" s="32"/>
      <c r="AR50" s="8"/>
      <c r="AS50" s="33">
        <f>IF(COUNTIF(AS12:AS41,"K")=0,"",COUNTIF(AS12:AS41,"K"))</f>
        <v>2</v>
      </c>
      <c r="AT50" s="31"/>
      <c r="AU50" s="32"/>
      <c r="AV50" s="32"/>
      <c r="AW50" s="32"/>
      <c r="AX50" s="8"/>
      <c r="AY50" s="33" t="str">
        <f>IF(COUNTIF(AY12:AY41,"K")=0,"",COUNTIF(AY12:AY41,"K"))</f>
        <v/>
      </c>
      <c r="AZ50" s="34"/>
      <c r="BA50" s="32"/>
      <c r="BB50" s="32"/>
      <c r="BC50" s="32"/>
      <c r="BD50" s="8"/>
      <c r="BE50" s="86">
        <f t="shared" si="24"/>
        <v>7</v>
      </c>
    </row>
    <row r="51" spans="1:57" s="113" customFormat="1" ht="15.75" customHeight="1" x14ac:dyDescent="0.3">
      <c r="A51" s="166"/>
      <c r="B51" s="99"/>
      <c r="C51" s="30" t="s">
        <v>33</v>
      </c>
      <c r="D51" s="31"/>
      <c r="E51" s="32"/>
      <c r="F51" s="32"/>
      <c r="G51" s="32"/>
      <c r="H51" s="8"/>
      <c r="I51" s="33" t="str">
        <f>IF(COUNTIF(I12:I41,"K(Z)")=0,"",COUNTIF(I12:I41,"K(Z)"))</f>
        <v/>
      </c>
      <c r="J51" s="31"/>
      <c r="K51" s="32"/>
      <c r="L51" s="32"/>
      <c r="M51" s="32"/>
      <c r="N51" s="8"/>
      <c r="O51" s="33" t="str">
        <f>IF(COUNTIF(O12:O41,"K(Z)")=0,"",COUNTIF(O12:O41,"K(Z)"))</f>
        <v/>
      </c>
      <c r="P51" s="31"/>
      <c r="Q51" s="32"/>
      <c r="R51" s="32"/>
      <c r="S51" s="32"/>
      <c r="T51" s="8"/>
      <c r="U51" s="33" t="str">
        <f>IF(COUNTIF(U12:U41,"K(Z)")=0,"",COUNTIF(U12:U41,"K(Z)"))</f>
        <v/>
      </c>
      <c r="V51" s="31"/>
      <c r="W51" s="32"/>
      <c r="X51" s="32"/>
      <c r="Y51" s="32"/>
      <c r="Z51" s="8"/>
      <c r="AA51" s="33" t="str">
        <f>IF(COUNTIF(AA12:AA41,"K(Z)")=0,"",COUNTIF(AA12:AA41,"K(Z)"))</f>
        <v/>
      </c>
      <c r="AB51" s="31"/>
      <c r="AC51" s="32"/>
      <c r="AD51" s="32"/>
      <c r="AE51" s="32"/>
      <c r="AF51" s="8"/>
      <c r="AG51" s="33" t="str">
        <f>IF(COUNTIF(AG12:AG41,"K(Z)")=0,"",COUNTIF(AG12:AG41,"K(Z)"))</f>
        <v/>
      </c>
      <c r="AH51" s="31"/>
      <c r="AI51" s="32"/>
      <c r="AJ51" s="32"/>
      <c r="AK51" s="32"/>
      <c r="AL51" s="8"/>
      <c r="AM51" s="33" t="str">
        <f>IF(COUNTIF(AM12:AM41,"K(Z)")=0,"",COUNTIF(AM12:AM41,"K(Z)"))</f>
        <v/>
      </c>
      <c r="AN51" s="31"/>
      <c r="AO51" s="32"/>
      <c r="AP51" s="32"/>
      <c r="AQ51" s="32"/>
      <c r="AR51" s="8"/>
      <c r="AS51" s="33" t="str">
        <f>IF(COUNTIF(AS12:AS41,"K(Z)")=0,"",COUNTIF(AS12:AS41,"K(Z)"))</f>
        <v/>
      </c>
      <c r="AT51" s="31"/>
      <c r="AU51" s="32"/>
      <c r="AV51" s="32"/>
      <c r="AW51" s="32"/>
      <c r="AX51" s="8"/>
      <c r="AY51" s="33" t="str">
        <f>IF(COUNTIF(AY12:AY41,"K(Z)")=0,"",COUNTIF(AY12:AY41,"K(Z)"))</f>
        <v/>
      </c>
      <c r="AZ51" s="34"/>
      <c r="BA51" s="32"/>
      <c r="BB51" s="32"/>
      <c r="BC51" s="32"/>
      <c r="BD51" s="8"/>
      <c r="BE51" s="86" t="str">
        <f t="shared" si="24"/>
        <v/>
      </c>
    </row>
    <row r="52" spans="1:57" s="113" customFormat="1" ht="15.75" customHeight="1" x14ac:dyDescent="0.3">
      <c r="A52" s="166"/>
      <c r="B52" s="99"/>
      <c r="C52" s="167" t="s">
        <v>23</v>
      </c>
      <c r="D52" s="31"/>
      <c r="E52" s="32"/>
      <c r="F52" s="32"/>
      <c r="G52" s="32"/>
      <c r="H52" s="8"/>
      <c r="I52" s="33" t="str">
        <f>IF(COUNTIF(I12:I41,"AV")=0,"",COUNTIF(I12:I41,"AV"))</f>
        <v/>
      </c>
      <c r="J52" s="31"/>
      <c r="K52" s="32"/>
      <c r="L52" s="32"/>
      <c r="M52" s="32"/>
      <c r="N52" s="8"/>
      <c r="O52" s="33" t="str">
        <f>IF(COUNTIF(O12:O41,"AV")=0,"",COUNTIF(O12:O41,"AV"))</f>
        <v/>
      </c>
      <c r="P52" s="31"/>
      <c r="Q52" s="32"/>
      <c r="R52" s="32"/>
      <c r="S52" s="32"/>
      <c r="T52" s="8"/>
      <c r="U52" s="33" t="str">
        <f>IF(COUNTIF(U12:U41,"AV")=0,"",COUNTIF(U12:U41,"AV"))</f>
        <v/>
      </c>
      <c r="V52" s="31"/>
      <c r="W52" s="32"/>
      <c r="X52" s="32"/>
      <c r="Y52" s="32"/>
      <c r="Z52" s="8"/>
      <c r="AA52" s="33" t="str">
        <f>IF(COUNTIF(AA12:AA41,"AV")=0,"",COUNTIF(AA12:AA41,"AV"))</f>
        <v/>
      </c>
      <c r="AB52" s="31"/>
      <c r="AC52" s="32"/>
      <c r="AD52" s="32"/>
      <c r="AE52" s="32"/>
      <c r="AF52" s="8"/>
      <c r="AG52" s="33" t="str">
        <f>IF(COUNTIF(AG12:AG41,"AV")=0,"",COUNTIF(AG12:AG41,"AV"))</f>
        <v/>
      </c>
      <c r="AH52" s="31"/>
      <c r="AI52" s="32"/>
      <c r="AJ52" s="32"/>
      <c r="AK52" s="32"/>
      <c r="AL52" s="8"/>
      <c r="AM52" s="33" t="str">
        <f>IF(COUNTIF(AM12:AM41,"AV")=0,"",COUNTIF(AM12:AM41,"AV"))</f>
        <v/>
      </c>
      <c r="AN52" s="31"/>
      <c r="AO52" s="32"/>
      <c r="AP52" s="32"/>
      <c r="AQ52" s="32"/>
      <c r="AR52" s="8"/>
      <c r="AS52" s="33" t="str">
        <f>IF(COUNTIF(AS12:AS41,"AV")=0,"",COUNTIF(AS12:AS41,"AV"))</f>
        <v/>
      </c>
      <c r="AT52" s="31"/>
      <c r="AU52" s="32"/>
      <c r="AV52" s="32"/>
      <c r="AW52" s="32"/>
      <c r="AX52" s="8"/>
      <c r="AY52" s="33" t="str">
        <f>IF(COUNTIF(AY12:AY41,"AV")=0,"",COUNTIF(AY12:AY41,"AV"))</f>
        <v/>
      </c>
      <c r="AZ52" s="34"/>
      <c r="BA52" s="32"/>
      <c r="BB52" s="32"/>
      <c r="BC52" s="32"/>
      <c r="BD52" s="8"/>
      <c r="BE52" s="86" t="str">
        <f t="shared" si="24"/>
        <v/>
      </c>
    </row>
    <row r="53" spans="1:57" s="113" customFormat="1" ht="15.75" customHeight="1" x14ac:dyDescent="0.3">
      <c r="A53" s="166"/>
      <c r="B53" s="99"/>
      <c r="C53" s="167" t="s">
        <v>61</v>
      </c>
      <c r="D53" s="31"/>
      <c r="E53" s="32"/>
      <c r="F53" s="32"/>
      <c r="G53" s="32"/>
      <c r="H53" s="8"/>
      <c r="I53" s="33" t="str">
        <f>IF(COUNTIF(I12:I41,"KV")=0,"",COUNTIF(I12:I41,"KV"))</f>
        <v/>
      </c>
      <c r="J53" s="31"/>
      <c r="K53" s="32"/>
      <c r="L53" s="32"/>
      <c r="M53" s="32"/>
      <c r="N53" s="8"/>
      <c r="O53" s="33" t="str">
        <f>IF(COUNTIF(O12:O41,"KV")=0,"",COUNTIF(O12:O41,"KV"))</f>
        <v/>
      </c>
      <c r="P53" s="31"/>
      <c r="Q53" s="32"/>
      <c r="R53" s="32"/>
      <c r="S53" s="32"/>
      <c r="T53" s="8"/>
      <c r="U53" s="33" t="str">
        <f>IF(COUNTIF(U12:U41,"KV")=0,"",COUNTIF(U12:U41,"KV"))</f>
        <v/>
      </c>
      <c r="V53" s="31"/>
      <c r="W53" s="32"/>
      <c r="X53" s="32"/>
      <c r="Y53" s="32"/>
      <c r="Z53" s="8"/>
      <c r="AA53" s="33" t="str">
        <f>IF(COUNTIF(AA12:AA41,"KV")=0,"",COUNTIF(AA12:AA41,"KV"))</f>
        <v/>
      </c>
      <c r="AB53" s="31"/>
      <c r="AC53" s="32"/>
      <c r="AD53" s="32"/>
      <c r="AE53" s="32"/>
      <c r="AF53" s="8"/>
      <c r="AG53" s="33" t="str">
        <f>IF(COUNTIF(AG12:AG41,"KV")=0,"",COUNTIF(AG12:AG41,"KV"))</f>
        <v/>
      </c>
      <c r="AH53" s="31"/>
      <c r="AI53" s="32"/>
      <c r="AJ53" s="32"/>
      <c r="AK53" s="32"/>
      <c r="AL53" s="8"/>
      <c r="AM53" s="33" t="str">
        <f>IF(COUNTIF(AM12:AM41,"KV")=0,"",COUNTIF(AM12:AM41,"KV"))</f>
        <v/>
      </c>
      <c r="AN53" s="31"/>
      <c r="AO53" s="32"/>
      <c r="AP53" s="32"/>
      <c r="AQ53" s="32"/>
      <c r="AR53" s="8"/>
      <c r="AS53" s="33" t="str">
        <f>IF(COUNTIF(AS12:AS41,"KV")=0,"",COUNTIF(AS12:AS41,"KV"))</f>
        <v/>
      </c>
      <c r="AT53" s="31"/>
      <c r="AU53" s="32"/>
      <c r="AV53" s="32"/>
      <c r="AW53" s="32"/>
      <c r="AX53" s="8"/>
      <c r="AY53" s="33" t="str">
        <f>IF(COUNTIF(AY12:AY41,"KV")=0,"",COUNTIF(AY12:AY41,"KV"))</f>
        <v/>
      </c>
      <c r="AZ53" s="34"/>
      <c r="BA53" s="32"/>
      <c r="BB53" s="32"/>
      <c r="BC53" s="32"/>
      <c r="BD53" s="8"/>
      <c r="BE53" s="86" t="str">
        <f t="shared" si="24"/>
        <v/>
      </c>
    </row>
    <row r="54" spans="1:57" s="113" customFormat="1" ht="15.75" customHeight="1" x14ac:dyDescent="0.3">
      <c r="A54" s="166"/>
      <c r="B54" s="99"/>
      <c r="C54" s="167" t="s">
        <v>62</v>
      </c>
      <c r="D54" s="39"/>
      <c r="E54" s="40"/>
      <c r="F54" s="40"/>
      <c r="G54" s="40"/>
      <c r="H54" s="17"/>
      <c r="I54" s="33" t="str">
        <f>IF(COUNTIF(I12:I41,"SZG")=0,"",COUNTIF(I12:I41,"SZG"))</f>
        <v/>
      </c>
      <c r="J54" s="39"/>
      <c r="K54" s="40"/>
      <c r="L54" s="40"/>
      <c r="M54" s="40"/>
      <c r="N54" s="17"/>
      <c r="O54" s="33" t="str">
        <f>IF(COUNTIF(O12:O41,"SZG")=0,"",COUNTIF(O12:O41,"SZG"))</f>
        <v/>
      </c>
      <c r="P54" s="39"/>
      <c r="Q54" s="40"/>
      <c r="R54" s="40"/>
      <c r="S54" s="40"/>
      <c r="T54" s="17"/>
      <c r="U54" s="33" t="str">
        <f>IF(COUNTIF(U12:U41,"SZG")=0,"",COUNTIF(U12:U41,"SZG"))</f>
        <v/>
      </c>
      <c r="V54" s="39"/>
      <c r="W54" s="40"/>
      <c r="X54" s="40"/>
      <c r="Y54" s="40"/>
      <c r="Z54" s="17"/>
      <c r="AA54" s="33" t="str">
        <f>IF(COUNTIF(AA12:AA41,"SZG")=0,"",COUNTIF(AA12:AA41,"SZG"))</f>
        <v/>
      </c>
      <c r="AB54" s="39"/>
      <c r="AC54" s="40"/>
      <c r="AD54" s="40"/>
      <c r="AE54" s="40"/>
      <c r="AF54" s="17"/>
      <c r="AG54" s="33" t="str">
        <f>IF(COUNTIF(AG12:AG41,"SZG")=0,"",COUNTIF(AG12:AG41,"SZG"))</f>
        <v/>
      </c>
      <c r="AH54" s="39"/>
      <c r="AI54" s="40"/>
      <c r="AJ54" s="40"/>
      <c r="AK54" s="40"/>
      <c r="AL54" s="17"/>
      <c r="AM54" s="33" t="str">
        <f>IF(COUNTIF(AM12:AM41,"SZG")=0,"",COUNTIF(AM12:AM41,"SZG"))</f>
        <v/>
      </c>
      <c r="AN54" s="39"/>
      <c r="AO54" s="40"/>
      <c r="AP54" s="40"/>
      <c r="AQ54" s="40"/>
      <c r="AR54" s="17"/>
      <c r="AS54" s="33" t="str">
        <f>IF(COUNTIF(AS12:AS41,"SZG")=0,"",COUNTIF(AS12:AS41,"SZG"))</f>
        <v/>
      </c>
      <c r="AT54" s="39"/>
      <c r="AU54" s="40"/>
      <c r="AV54" s="40"/>
      <c r="AW54" s="40"/>
      <c r="AX54" s="17"/>
      <c r="AY54" s="33" t="str">
        <f>IF(COUNTIF(AY12:AY41,"SZG")=0,"",COUNTIF(AY12:AY41,"SZG"))</f>
        <v/>
      </c>
      <c r="AZ54" s="34"/>
      <c r="BA54" s="32"/>
      <c r="BB54" s="32"/>
      <c r="BC54" s="32"/>
      <c r="BD54" s="8"/>
      <c r="BE54" s="86" t="str">
        <f t="shared" si="24"/>
        <v/>
      </c>
    </row>
    <row r="55" spans="1:57" s="113" customFormat="1" ht="15.75" customHeight="1" x14ac:dyDescent="0.3">
      <c r="A55" s="166"/>
      <c r="B55" s="99"/>
      <c r="C55" s="167" t="s">
        <v>63</v>
      </c>
      <c r="D55" s="39"/>
      <c r="E55" s="40"/>
      <c r="F55" s="40"/>
      <c r="G55" s="40"/>
      <c r="H55" s="17"/>
      <c r="I55" s="33" t="str">
        <f>IF(COUNTIF(I12:I41,"ZV")=0,"",COUNTIF(I12:I41,"ZV"))</f>
        <v/>
      </c>
      <c r="J55" s="39"/>
      <c r="K55" s="40"/>
      <c r="L55" s="40"/>
      <c r="M55" s="40"/>
      <c r="N55" s="17"/>
      <c r="O55" s="33" t="str">
        <f>IF(COUNTIF(O12:O41,"ZV")=0,"",COUNTIF(O12:O41,"ZV"))</f>
        <v/>
      </c>
      <c r="P55" s="39"/>
      <c r="Q55" s="40"/>
      <c r="R55" s="40"/>
      <c r="S55" s="40"/>
      <c r="T55" s="17"/>
      <c r="U55" s="33" t="str">
        <f>IF(COUNTIF(U12:U41,"ZV")=0,"",COUNTIF(U12:U41,"ZV"))</f>
        <v/>
      </c>
      <c r="V55" s="39"/>
      <c r="W55" s="40"/>
      <c r="X55" s="40"/>
      <c r="Y55" s="40"/>
      <c r="Z55" s="17"/>
      <c r="AA55" s="33" t="str">
        <f>IF(COUNTIF(AA12:AA41,"ZV")=0,"",COUNTIF(AA12:AA41,"ZV"))</f>
        <v/>
      </c>
      <c r="AB55" s="39"/>
      <c r="AC55" s="40"/>
      <c r="AD55" s="40"/>
      <c r="AE55" s="40"/>
      <c r="AF55" s="17"/>
      <c r="AG55" s="33" t="str">
        <f>IF(COUNTIF(AG12:AG41,"ZV")=0,"",COUNTIF(AG12:AG41,"ZV"))</f>
        <v/>
      </c>
      <c r="AH55" s="39"/>
      <c r="AI55" s="40"/>
      <c r="AJ55" s="40"/>
      <c r="AK55" s="40"/>
      <c r="AL55" s="17"/>
      <c r="AM55" s="33" t="str">
        <f>IF(COUNTIF(AM12:AM41,"ZV")=0,"",COUNTIF(AM12:AM41,"ZV"))</f>
        <v/>
      </c>
      <c r="AN55" s="39"/>
      <c r="AO55" s="40"/>
      <c r="AP55" s="40"/>
      <c r="AQ55" s="40"/>
      <c r="AR55" s="17"/>
      <c r="AS55" s="33" t="str">
        <f>IF(COUNTIF(AS12:AS41,"ZV")=0,"",COUNTIF(AS12:AS41,"ZV"))</f>
        <v/>
      </c>
      <c r="AT55" s="39"/>
      <c r="AU55" s="40"/>
      <c r="AV55" s="40"/>
      <c r="AW55" s="40"/>
      <c r="AX55" s="17"/>
      <c r="AY55" s="33" t="str">
        <f>IF(COUNTIF(AY12:AY41,"ZV")=0,"",COUNTIF(AY12:AY41,"ZV"))</f>
        <v/>
      </c>
      <c r="AZ55" s="34"/>
      <c r="BA55" s="32"/>
      <c r="BB55" s="32"/>
      <c r="BC55" s="32"/>
      <c r="BD55" s="8"/>
      <c r="BE55" s="86" t="str">
        <f t="shared" si="24"/>
        <v/>
      </c>
    </row>
    <row r="56" spans="1:57" s="113" customFormat="1" ht="15.75" customHeight="1" thickBot="1" x14ac:dyDescent="0.35">
      <c r="A56" s="41"/>
      <c r="B56" s="27"/>
      <c r="C56" s="28" t="s">
        <v>24</v>
      </c>
      <c r="D56" s="42"/>
      <c r="E56" s="43"/>
      <c r="F56" s="43"/>
      <c r="G56" s="43"/>
      <c r="H56" s="44"/>
      <c r="I56" s="45" t="str">
        <f>IF(SUM(I44:I55)=0,"",SUM(I44:I55))</f>
        <v/>
      </c>
      <c r="J56" s="42"/>
      <c r="K56" s="43"/>
      <c r="L56" s="43"/>
      <c r="M56" s="43"/>
      <c r="N56" s="44"/>
      <c r="O56" s="45" t="str">
        <f>IF(SUM(O44:O55)=0,"",SUM(O44:O55))</f>
        <v/>
      </c>
      <c r="P56" s="42"/>
      <c r="Q56" s="43"/>
      <c r="R56" s="43"/>
      <c r="S56" s="43"/>
      <c r="T56" s="44"/>
      <c r="U56" s="45" t="str">
        <f>IF(SUM(U44:U55)=0,"",SUM(U44:U55))</f>
        <v/>
      </c>
      <c r="V56" s="42"/>
      <c r="W56" s="43"/>
      <c r="X56" s="43"/>
      <c r="Y56" s="43"/>
      <c r="Z56" s="44"/>
      <c r="AA56" s="45" t="str">
        <f>IF(SUM(AA44:AA55)=0,"",SUM(AA44:AA55))</f>
        <v/>
      </c>
      <c r="AB56" s="42"/>
      <c r="AC56" s="43"/>
      <c r="AD56" s="43"/>
      <c r="AE56" s="43"/>
      <c r="AF56" s="44"/>
      <c r="AG56" s="45">
        <f>IF(SUM(AG44:AG55)=0,"",SUM(AG44:AG55))</f>
        <v>8</v>
      </c>
      <c r="AH56" s="42"/>
      <c r="AI56" s="43"/>
      <c r="AJ56" s="43"/>
      <c r="AK56" s="43"/>
      <c r="AL56" s="44"/>
      <c r="AM56" s="45">
        <f>IF(SUM(AM44:AM55)=0,"",SUM(AM44:AM55))</f>
        <v>4</v>
      </c>
      <c r="AN56" s="42"/>
      <c r="AO56" s="43"/>
      <c r="AP56" s="43"/>
      <c r="AQ56" s="43"/>
      <c r="AR56" s="44"/>
      <c r="AS56" s="45">
        <f>IF(SUM(AS44:AS55)=0,"",SUM(AS44:AS55))</f>
        <v>4</v>
      </c>
      <c r="AT56" s="42"/>
      <c r="AU56" s="43"/>
      <c r="AV56" s="43"/>
      <c r="AW56" s="43"/>
      <c r="AX56" s="44"/>
      <c r="AY56" s="45">
        <f>IF(SUM(AY44:AY55)=0,"",SUM(AY44:AY55))</f>
        <v>3</v>
      </c>
      <c r="AZ56" s="46"/>
      <c r="BA56" s="43"/>
      <c r="BB56" s="43"/>
      <c r="BC56" s="43"/>
      <c r="BD56" s="44"/>
      <c r="BE56" s="86">
        <f t="shared" si="24"/>
        <v>19</v>
      </c>
    </row>
    <row r="57" spans="1:57" s="113" customFormat="1" ht="15.75" customHeight="1" thickTop="1" x14ac:dyDescent="0.3">
      <c r="A57" s="169"/>
      <c r="B57" s="170"/>
      <c r="C57" s="170"/>
    </row>
    <row r="58" spans="1:57" s="113" customFormat="1" ht="15.75" customHeight="1" x14ac:dyDescent="0.3">
      <c r="A58" s="169"/>
      <c r="B58" s="170"/>
      <c r="C58" s="170"/>
      <c r="AB58" s="230"/>
      <c r="AC58" s="230"/>
      <c r="AD58" s="230"/>
      <c r="AE58" s="230"/>
      <c r="AF58" s="230"/>
      <c r="AG58" s="230"/>
      <c r="AH58" s="230"/>
      <c r="AI58" s="230"/>
      <c r="AJ58" s="230"/>
      <c r="AK58" s="230"/>
      <c r="AL58" s="230"/>
      <c r="AM58" s="230"/>
      <c r="AN58" s="230"/>
      <c r="AO58" s="230"/>
      <c r="AP58" s="230"/>
      <c r="AQ58" s="230"/>
      <c r="AR58" s="230"/>
      <c r="AS58" s="230"/>
      <c r="AT58" s="230"/>
      <c r="AU58" s="230"/>
      <c r="AV58" s="230"/>
      <c r="AW58" s="230"/>
      <c r="AX58" s="231"/>
      <c r="AY58" s="231"/>
      <c r="AZ58" s="231"/>
    </row>
    <row r="59" spans="1:57" s="113" customFormat="1" ht="15.75" customHeight="1" x14ac:dyDescent="0.3">
      <c r="A59" s="169"/>
      <c r="B59" s="170"/>
      <c r="C59" s="220"/>
      <c r="AB59" s="230"/>
      <c r="AC59" s="230"/>
      <c r="AD59" s="230"/>
      <c r="AE59" s="230"/>
      <c r="AF59" s="230"/>
      <c r="AG59" s="230"/>
      <c r="AH59" s="230"/>
      <c r="AI59" s="230"/>
      <c r="AJ59" s="230"/>
      <c r="AK59" s="230"/>
      <c r="AL59" s="230"/>
      <c r="AM59" s="230"/>
      <c r="AN59" s="230"/>
      <c r="AO59" s="230"/>
      <c r="AP59" s="230"/>
      <c r="AQ59" s="230"/>
      <c r="AR59" s="230"/>
      <c r="AS59" s="230"/>
      <c r="AT59" s="230"/>
      <c r="AU59" s="230"/>
      <c r="AV59" s="230"/>
      <c r="AW59" s="230"/>
      <c r="AX59" s="231"/>
      <c r="AY59" s="231"/>
      <c r="AZ59" s="231"/>
    </row>
    <row r="60" spans="1:57" s="113" customFormat="1" ht="15.75" customHeight="1" x14ac:dyDescent="0.3">
      <c r="A60" s="169"/>
      <c r="B60" s="170"/>
      <c r="C60" s="216"/>
      <c r="D60" s="170"/>
      <c r="AB60" s="232"/>
      <c r="AC60" s="232"/>
      <c r="AD60" s="232"/>
      <c r="AE60" s="232"/>
      <c r="AF60" s="232"/>
      <c r="AG60" s="232"/>
      <c r="AH60" s="230"/>
      <c r="AI60" s="230"/>
      <c r="AJ60" s="230"/>
      <c r="AK60" s="230"/>
      <c r="AL60" s="230"/>
      <c r="AM60" s="230"/>
      <c r="AN60" s="230"/>
      <c r="AO60" s="230"/>
      <c r="AP60" s="230"/>
      <c r="AQ60" s="230"/>
      <c r="AR60" s="230"/>
      <c r="AS60" s="230"/>
      <c r="AT60" s="230"/>
      <c r="AU60" s="230"/>
      <c r="AV60" s="230"/>
      <c r="AW60" s="230"/>
      <c r="AX60" s="231"/>
      <c r="AY60" s="231"/>
      <c r="AZ60" s="231"/>
    </row>
    <row r="61" spans="1:57" s="113" customFormat="1" ht="15.75" customHeight="1" x14ac:dyDescent="0.3">
      <c r="A61" s="169"/>
      <c r="B61" s="170"/>
      <c r="C61" s="221"/>
      <c r="D61" s="220"/>
      <c r="AB61" s="232"/>
      <c r="AC61" s="232"/>
      <c r="AD61" s="232"/>
      <c r="AE61" s="232"/>
      <c r="AF61" s="232"/>
      <c r="AG61" s="232"/>
      <c r="AH61" s="230"/>
      <c r="AI61" s="230"/>
      <c r="AJ61" s="230"/>
      <c r="AK61" s="230"/>
      <c r="AL61" s="230"/>
      <c r="AM61" s="230"/>
      <c r="AN61" s="230"/>
      <c r="AO61" s="230"/>
      <c r="AP61" s="230"/>
      <c r="AQ61" s="230"/>
      <c r="AR61" s="230"/>
      <c r="AS61" s="230"/>
      <c r="AT61" s="230"/>
      <c r="AU61" s="230"/>
      <c r="AV61" s="230"/>
      <c r="AW61" s="230"/>
      <c r="AX61" s="231"/>
      <c r="AY61" s="231"/>
      <c r="AZ61" s="231"/>
    </row>
    <row r="62" spans="1:57" s="113" customFormat="1" ht="15.75" customHeight="1" x14ac:dyDescent="0.3">
      <c r="A62" s="169"/>
      <c r="B62" s="170"/>
      <c r="C62" s="222"/>
      <c r="D62" s="216"/>
      <c r="AB62" s="230"/>
      <c r="AC62" s="230"/>
      <c r="AD62" s="230"/>
      <c r="AE62" s="230"/>
      <c r="AF62" s="230"/>
      <c r="AG62" s="230"/>
      <c r="AH62" s="230"/>
      <c r="AI62" s="230"/>
      <c r="AJ62" s="230"/>
      <c r="AK62" s="230"/>
      <c r="AL62" s="230"/>
      <c r="AM62" s="230"/>
      <c r="AN62" s="230"/>
      <c r="AO62" s="230"/>
      <c r="AP62" s="230"/>
      <c r="AQ62" s="230"/>
      <c r="AR62" s="230"/>
      <c r="AS62" s="230"/>
      <c r="AT62" s="230"/>
      <c r="AU62" s="230"/>
      <c r="AV62" s="230"/>
      <c r="AW62" s="230"/>
      <c r="AX62" s="231"/>
      <c r="AY62" s="231"/>
      <c r="AZ62" s="231"/>
    </row>
    <row r="63" spans="1:57" s="113" customFormat="1" ht="15.75" customHeight="1" x14ac:dyDescent="0.3">
      <c r="A63" s="169"/>
      <c r="B63" s="170"/>
      <c r="C63" s="221"/>
      <c r="D63" s="221"/>
      <c r="AB63" s="230"/>
      <c r="AC63" s="230"/>
      <c r="AD63" s="230"/>
      <c r="AE63" s="230"/>
      <c r="AF63" s="230"/>
      <c r="AG63" s="230"/>
      <c r="AH63" s="232"/>
      <c r="AI63" s="232"/>
      <c r="AJ63" s="232"/>
      <c r="AK63" s="232"/>
      <c r="AL63" s="232"/>
      <c r="AM63" s="232"/>
      <c r="AN63" s="230"/>
      <c r="AO63" s="230"/>
      <c r="AP63" s="230"/>
      <c r="AQ63" s="230"/>
      <c r="AR63" s="230"/>
      <c r="AS63" s="230"/>
      <c r="AT63" s="230"/>
      <c r="AU63" s="230"/>
      <c r="AV63" s="230"/>
      <c r="AW63" s="230"/>
      <c r="AX63" s="231"/>
      <c r="AY63" s="231"/>
      <c r="AZ63" s="231"/>
    </row>
    <row r="64" spans="1:57" s="113" customFormat="1" ht="15.75" customHeight="1" x14ac:dyDescent="0.3">
      <c r="A64" s="169"/>
      <c r="B64" s="170"/>
      <c r="C64" s="221"/>
      <c r="D64" s="222"/>
      <c r="AB64" s="230"/>
      <c r="AC64" s="230"/>
      <c r="AD64" s="230"/>
      <c r="AE64" s="230"/>
      <c r="AF64" s="230"/>
      <c r="AG64" s="230"/>
      <c r="AH64" s="232"/>
      <c r="AI64" s="232"/>
      <c r="AJ64" s="232"/>
      <c r="AK64" s="232"/>
      <c r="AL64" s="232"/>
      <c r="AM64" s="232"/>
      <c r="AN64" s="230"/>
      <c r="AO64" s="230"/>
      <c r="AP64" s="230"/>
      <c r="AQ64" s="230"/>
      <c r="AR64" s="230"/>
      <c r="AS64" s="230"/>
      <c r="AT64" s="230"/>
      <c r="AU64" s="230"/>
      <c r="AV64" s="230"/>
      <c r="AW64" s="230"/>
      <c r="AX64" s="231"/>
      <c r="AY64" s="231"/>
      <c r="AZ64" s="231"/>
    </row>
    <row r="65" spans="1:52" s="113" customFormat="1" ht="15.75" customHeight="1" x14ac:dyDescent="0.3">
      <c r="A65" s="169"/>
      <c r="B65" s="170"/>
      <c r="C65" s="222"/>
      <c r="D65" s="221"/>
      <c r="AB65" s="230"/>
      <c r="AC65" s="230"/>
      <c r="AD65" s="230"/>
      <c r="AE65" s="230"/>
      <c r="AF65" s="230"/>
      <c r="AG65" s="230"/>
      <c r="AH65" s="230"/>
      <c r="AI65" s="230"/>
      <c r="AJ65" s="230"/>
      <c r="AK65" s="230"/>
      <c r="AL65" s="230"/>
      <c r="AM65" s="230"/>
      <c r="AN65" s="230"/>
      <c r="AO65" s="230"/>
      <c r="AP65" s="230"/>
      <c r="AQ65" s="230"/>
      <c r="AR65" s="230"/>
      <c r="AS65" s="230"/>
      <c r="AT65" s="230"/>
      <c r="AU65" s="230"/>
      <c r="AV65" s="230"/>
      <c r="AW65" s="230"/>
      <c r="AX65" s="231"/>
      <c r="AY65" s="231"/>
      <c r="AZ65" s="231"/>
    </row>
    <row r="66" spans="1:52" s="226" customFormat="1" ht="15.75" customHeight="1" x14ac:dyDescent="0.3">
      <c r="A66" s="169"/>
      <c r="B66" s="225"/>
      <c r="C66" s="223"/>
      <c r="D66" s="221"/>
      <c r="AB66" s="230"/>
      <c r="AC66" s="230"/>
      <c r="AD66" s="230"/>
      <c r="AE66" s="230"/>
      <c r="AF66" s="230"/>
      <c r="AG66" s="230"/>
      <c r="AH66" s="232"/>
      <c r="AI66" s="232"/>
      <c r="AJ66" s="232"/>
      <c r="AK66" s="232"/>
      <c r="AL66" s="232"/>
      <c r="AM66" s="232"/>
      <c r="AN66" s="230"/>
      <c r="AO66" s="230"/>
      <c r="AP66" s="230"/>
      <c r="AQ66" s="230"/>
      <c r="AR66" s="230"/>
      <c r="AS66" s="230"/>
      <c r="AT66" s="230"/>
      <c r="AU66" s="230"/>
      <c r="AV66" s="230"/>
      <c r="AW66" s="230"/>
      <c r="AX66" s="230"/>
      <c r="AY66" s="230"/>
      <c r="AZ66" s="230"/>
    </row>
    <row r="67" spans="1:52" s="226" customFormat="1" ht="15.75" customHeight="1" x14ac:dyDescent="0.3">
      <c r="A67" s="169"/>
      <c r="B67" s="225"/>
      <c r="C67" s="221"/>
      <c r="D67" s="222"/>
      <c r="AB67" s="230"/>
      <c r="AC67" s="230"/>
      <c r="AD67" s="230"/>
      <c r="AE67" s="230"/>
      <c r="AF67" s="230"/>
      <c r="AG67" s="230"/>
      <c r="AH67" s="232"/>
      <c r="AI67" s="232"/>
      <c r="AJ67" s="232"/>
      <c r="AK67" s="232"/>
      <c r="AL67" s="232"/>
      <c r="AM67" s="232"/>
      <c r="AN67" s="230"/>
      <c r="AO67" s="230"/>
      <c r="AP67" s="230"/>
      <c r="AQ67" s="230"/>
      <c r="AR67" s="230"/>
      <c r="AS67" s="230"/>
      <c r="AT67" s="230"/>
      <c r="AU67" s="230"/>
      <c r="AV67" s="230"/>
      <c r="AW67" s="230"/>
      <c r="AX67" s="230"/>
      <c r="AY67" s="230"/>
      <c r="AZ67" s="230"/>
    </row>
    <row r="68" spans="1:52" s="226" customFormat="1" ht="15.75" customHeight="1" x14ac:dyDescent="0.3">
      <c r="A68" s="169"/>
      <c r="B68" s="225"/>
      <c r="C68" s="228"/>
      <c r="D68" s="223"/>
      <c r="AB68" s="230"/>
      <c r="AC68" s="230"/>
      <c r="AD68" s="230"/>
      <c r="AE68" s="230"/>
      <c r="AF68" s="230"/>
      <c r="AG68" s="230"/>
      <c r="AH68" s="230"/>
      <c r="AI68" s="230"/>
      <c r="AJ68" s="230"/>
      <c r="AK68" s="230"/>
      <c r="AL68" s="230"/>
      <c r="AM68" s="230"/>
      <c r="AN68" s="230"/>
      <c r="AO68" s="230"/>
      <c r="AP68" s="230"/>
      <c r="AQ68" s="230"/>
      <c r="AR68" s="230"/>
      <c r="AS68" s="230"/>
      <c r="AT68" s="230"/>
      <c r="AU68" s="230"/>
      <c r="AV68" s="230"/>
      <c r="AW68" s="230"/>
      <c r="AX68" s="230"/>
      <c r="AY68" s="230"/>
      <c r="AZ68" s="230"/>
    </row>
    <row r="69" spans="1:52" s="226" customFormat="1" ht="15.75" customHeight="1" x14ac:dyDescent="0.3">
      <c r="A69" s="169"/>
      <c r="B69" s="225"/>
      <c r="C69" s="227"/>
      <c r="D69" s="221"/>
      <c r="AB69" s="230"/>
      <c r="AC69" s="230"/>
      <c r="AD69" s="230"/>
      <c r="AE69" s="230"/>
      <c r="AF69" s="230"/>
      <c r="AG69" s="230"/>
      <c r="AH69" s="230"/>
      <c r="AI69" s="230"/>
      <c r="AJ69" s="230"/>
      <c r="AK69" s="230"/>
      <c r="AL69" s="230"/>
      <c r="AM69" s="230"/>
      <c r="AN69" s="232"/>
      <c r="AO69" s="232"/>
      <c r="AP69" s="232"/>
      <c r="AQ69" s="232"/>
      <c r="AR69" s="232"/>
      <c r="AS69" s="232"/>
      <c r="AT69" s="230"/>
      <c r="AU69" s="230"/>
      <c r="AV69" s="230"/>
      <c r="AW69" s="230"/>
      <c r="AX69" s="230"/>
      <c r="AY69" s="230"/>
      <c r="AZ69" s="230"/>
    </row>
    <row r="70" spans="1:52" s="226" customFormat="1" ht="15.75" customHeight="1" x14ac:dyDescent="0.3">
      <c r="A70" s="169"/>
      <c r="B70" s="225"/>
      <c r="C70" s="227"/>
      <c r="D70" s="225"/>
      <c r="AB70" s="230"/>
      <c r="AC70" s="230"/>
      <c r="AD70" s="230"/>
      <c r="AE70" s="230"/>
      <c r="AF70" s="230"/>
      <c r="AG70" s="230"/>
      <c r="AH70" s="230"/>
      <c r="AI70" s="230"/>
      <c r="AJ70" s="230"/>
      <c r="AK70" s="230"/>
      <c r="AL70" s="230"/>
      <c r="AM70" s="230"/>
      <c r="AN70" s="232"/>
      <c r="AO70" s="232"/>
      <c r="AP70" s="232"/>
      <c r="AQ70" s="232"/>
      <c r="AR70" s="232"/>
      <c r="AS70" s="232"/>
      <c r="AT70" s="230"/>
      <c r="AU70" s="230"/>
      <c r="AV70" s="230"/>
      <c r="AW70" s="230"/>
      <c r="AX70" s="230"/>
      <c r="AY70" s="230"/>
      <c r="AZ70" s="230"/>
    </row>
    <row r="71" spans="1:52" s="226" customFormat="1" ht="15.75" customHeight="1" x14ac:dyDescent="0.3">
      <c r="A71" s="169"/>
      <c r="B71" s="225"/>
      <c r="C71" s="228"/>
      <c r="D71" s="225"/>
      <c r="AB71" s="230"/>
      <c r="AC71" s="230"/>
      <c r="AD71" s="230"/>
      <c r="AE71" s="230"/>
      <c r="AF71" s="230"/>
      <c r="AG71" s="230"/>
      <c r="AH71" s="230"/>
      <c r="AI71" s="230"/>
      <c r="AJ71" s="230"/>
      <c r="AK71" s="230"/>
      <c r="AL71" s="230"/>
      <c r="AM71" s="230"/>
      <c r="AN71" s="232"/>
      <c r="AO71" s="232"/>
      <c r="AP71" s="232"/>
      <c r="AQ71" s="232"/>
      <c r="AR71" s="232"/>
      <c r="AS71" s="232"/>
      <c r="AT71" s="230"/>
      <c r="AU71" s="230"/>
      <c r="AV71" s="230"/>
      <c r="AW71" s="230"/>
      <c r="AX71" s="230"/>
      <c r="AY71" s="230"/>
      <c r="AZ71" s="230"/>
    </row>
    <row r="72" spans="1:52" s="226" customFormat="1" ht="15.75" customHeight="1" x14ac:dyDescent="0.3">
      <c r="A72" s="169"/>
      <c r="B72" s="225"/>
      <c r="C72" s="227"/>
      <c r="D72" s="225"/>
      <c r="AB72" s="230"/>
      <c r="AC72" s="230"/>
      <c r="AD72" s="230"/>
      <c r="AE72" s="230"/>
      <c r="AF72" s="230"/>
      <c r="AG72" s="230"/>
      <c r="AH72" s="230"/>
      <c r="AI72" s="230"/>
      <c r="AJ72" s="230"/>
      <c r="AK72" s="230"/>
      <c r="AL72" s="230"/>
      <c r="AM72" s="230"/>
      <c r="AN72" s="232"/>
      <c r="AO72" s="232"/>
      <c r="AP72" s="232"/>
      <c r="AQ72" s="232"/>
      <c r="AR72" s="232"/>
      <c r="AS72" s="232"/>
      <c r="AT72" s="230"/>
      <c r="AU72" s="230"/>
      <c r="AV72" s="230"/>
      <c r="AW72" s="230"/>
      <c r="AX72" s="230"/>
      <c r="AY72" s="230"/>
      <c r="AZ72" s="230"/>
    </row>
    <row r="73" spans="1:52" s="226" customFormat="1" ht="15.75" customHeight="1" x14ac:dyDescent="0.3">
      <c r="A73" s="169"/>
      <c r="B73" s="225"/>
      <c r="C73" s="227"/>
      <c r="D73" s="225"/>
      <c r="AB73" s="230"/>
      <c r="AC73" s="230"/>
      <c r="AD73" s="230"/>
      <c r="AE73" s="230"/>
      <c r="AF73" s="230"/>
      <c r="AG73" s="230"/>
      <c r="AH73" s="230"/>
      <c r="AI73" s="230"/>
      <c r="AJ73" s="230"/>
      <c r="AK73" s="230"/>
      <c r="AL73" s="230"/>
      <c r="AM73" s="230"/>
      <c r="AN73" s="232"/>
      <c r="AO73" s="232"/>
      <c r="AP73" s="232"/>
      <c r="AQ73" s="232"/>
      <c r="AR73" s="232"/>
      <c r="AS73" s="232"/>
      <c r="AT73" s="230"/>
      <c r="AU73" s="230"/>
      <c r="AV73" s="230"/>
      <c r="AW73" s="230"/>
      <c r="AX73" s="230"/>
      <c r="AY73" s="230"/>
      <c r="AZ73" s="230"/>
    </row>
    <row r="74" spans="1:52" s="226" customFormat="1" ht="15.75" customHeight="1" x14ac:dyDescent="0.3">
      <c r="A74" s="169"/>
      <c r="B74" s="225"/>
      <c r="C74" s="228"/>
      <c r="D74" s="225"/>
      <c r="AB74" s="230"/>
      <c r="AC74" s="230"/>
      <c r="AD74" s="230"/>
      <c r="AE74" s="230"/>
      <c r="AF74" s="230"/>
      <c r="AG74" s="230"/>
      <c r="AH74" s="230"/>
      <c r="AI74" s="230"/>
      <c r="AJ74" s="230"/>
      <c r="AK74" s="230"/>
      <c r="AL74" s="230"/>
      <c r="AM74" s="230"/>
      <c r="AN74" s="230"/>
      <c r="AO74" s="230"/>
      <c r="AP74" s="230"/>
      <c r="AQ74" s="230"/>
      <c r="AR74" s="230"/>
      <c r="AS74" s="230"/>
      <c r="AT74" s="230"/>
      <c r="AU74" s="230"/>
      <c r="AV74" s="230"/>
      <c r="AW74" s="230"/>
      <c r="AX74" s="230"/>
      <c r="AY74" s="230"/>
      <c r="AZ74" s="230"/>
    </row>
    <row r="75" spans="1:52" s="226" customFormat="1" ht="15.75" customHeight="1" x14ac:dyDescent="0.3">
      <c r="A75" s="169"/>
      <c r="B75" s="225"/>
      <c r="C75" s="227"/>
      <c r="D75" s="225"/>
      <c r="AB75" s="230"/>
      <c r="AC75" s="230"/>
      <c r="AD75" s="230"/>
      <c r="AE75" s="230"/>
      <c r="AF75" s="230"/>
      <c r="AG75" s="230"/>
      <c r="AH75" s="230"/>
      <c r="AI75" s="230"/>
      <c r="AJ75" s="230"/>
      <c r="AK75" s="230"/>
      <c r="AL75" s="230"/>
      <c r="AM75" s="230"/>
      <c r="AN75" s="230"/>
      <c r="AO75" s="230"/>
      <c r="AP75" s="230"/>
      <c r="AQ75" s="230"/>
      <c r="AR75" s="230"/>
      <c r="AS75" s="230"/>
      <c r="AT75" s="232"/>
      <c r="AU75" s="232"/>
      <c r="AV75" s="232"/>
      <c r="AW75" s="232"/>
      <c r="AX75" s="232"/>
      <c r="AY75" s="232"/>
      <c r="AZ75" s="230"/>
    </row>
    <row r="76" spans="1:52" s="226" customFormat="1" ht="15.75" customHeight="1" x14ac:dyDescent="0.3">
      <c r="A76" s="169"/>
      <c r="B76" s="225"/>
      <c r="C76" s="227"/>
      <c r="D76" s="225"/>
      <c r="AB76" s="230"/>
      <c r="AC76" s="230"/>
      <c r="AD76" s="230"/>
      <c r="AE76" s="230"/>
      <c r="AF76" s="230"/>
      <c r="AG76" s="230"/>
      <c r="AH76" s="230"/>
      <c r="AI76" s="230"/>
      <c r="AJ76" s="230"/>
      <c r="AK76" s="230"/>
      <c r="AL76" s="230"/>
      <c r="AM76" s="230"/>
      <c r="AN76" s="230"/>
      <c r="AO76" s="230"/>
      <c r="AP76" s="230"/>
      <c r="AQ76" s="230"/>
      <c r="AR76" s="230"/>
      <c r="AS76" s="230"/>
      <c r="AT76" s="232"/>
      <c r="AU76" s="232"/>
      <c r="AV76" s="232"/>
      <c r="AW76" s="232"/>
      <c r="AX76" s="232"/>
      <c r="AY76" s="232"/>
      <c r="AZ76" s="230"/>
    </row>
    <row r="77" spans="1:52" s="226" customFormat="1" ht="15.75" customHeight="1" x14ac:dyDescent="0.3">
      <c r="A77" s="169"/>
      <c r="B77" s="225"/>
      <c r="C77" s="227"/>
      <c r="D77" s="225"/>
      <c r="AB77" s="230"/>
      <c r="AC77" s="230"/>
      <c r="AD77" s="230"/>
      <c r="AE77" s="230"/>
      <c r="AF77" s="230"/>
      <c r="AG77" s="230"/>
      <c r="AH77" s="230"/>
      <c r="AI77" s="230"/>
      <c r="AJ77" s="230"/>
      <c r="AK77" s="230"/>
      <c r="AL77" s="230"/>
      <c r="AM77" s="230"/>
      <c r="AN77" s="230"/>
      <c r="AO77" s="230"/>
      <c r="AP77" s="230"/>
      <c r="AQ77" s="230"/>
      <c r="AR77" s="230"/>
      <c r="AS77" s="230"/>
      <c r="AT77" s="230"/>
      <c r="AU77" s="230"/>
      <c r="AV77" s="230"/>
      <c r="AW77" s="230"/>
      <c r="AX77" s="230"/>
      <c r="AY77" s="230"/>
      <c r="AZ77" s="230"/>
    </row>
    <row r="78" spans="1:52" s="113" customFormat="1" ht="15.75" customHeight="1" x14ac:dyDescent="0.3">
      <c r="A78" s="169"/>
      <c r="B78" s="170"/>
      <c r="C78" s="227"/>
      <c r="D78" s="170"/>
      <c r="AB78" s="230"/>
      <c r="AC78" s="230"/>
      <c r="AD78" s="230"/>
      <c r="AE78" s="230"/>
      <c r="AF78" s="230"/>
      <c r="AG78" s="230"/>
      <c r="AH78" s="230"/>
      <c r="AI78" s="230"/>
      <c r="AJ78" s="230"/>
      <c r="AK78" s="230"/>
      <c r="AL78" s="230"/>
      <c r="AM78" s="230"/>
      <c r="AN78" s="230"/>
      <c r="AO78" s="230"/>
      <c r="AP78" s="230"/>
      <c r="AQ78" s="230"/>
      <c r="AR78" s="230"/>
      <c r="AS78" s="230"/>
      <c r="AT78" s="230"/>
      <c r="AU78" s="230"/>
      <c r="AV78" s="230"/>
      <c r="AW78" s="230"/>
      <c r="AX78" s="231"/>
      <c r="AY78" s="231"/>
      <c r="AZ78" s="231"/>
    </row>
    <row r="79" spans="1:52" s="113" customFormat="1" ht="15.75" customHeight="1" x14ac:dyDescent="0.3">
      <c r="A79" s="169"/>
      <c r="B79" s="170"/>
      <c r="C79" s="228"/>
      <c r="D79" s="170"/>
      <c r="AB79" s="230"/>
      <c r="AC79" s="230"/>
      <c r="AD79" s="230"/>
      <c r="AE79" s="230"/>
      <c r="AF79" s="230"/>
      <c r="AG79" s="230"/>
      <c r="AH79" s="230"/>
      <c r="AI79" s="230"/>
      <c r="AJ79" s="230"/>
      <c r="AK79" s="230"/>
      <c r="AL79" s="230"/>
      <c r="AM79" s="230"/>
      <c r="AN79" s="230"/>
      <c r="AO79" s="230"/>
      <c r="AP79" s="230"/>
      <c r="AQ79" s="230"/>
      <c r="AR79" s="230"/>
      <c r="AS79" s="230"/>
      <c r="AT79" s="230"/>
      <c r="AU79" s="230"/>
      <c r="AV79" s="230"/>
      <c r="AW79" s="230"/>
      <c r="AX79" s="231"/>
      <c r="AY79" s="231"/>
      <c r="AZ79" s="231"/>
    </row>
    <row r="80" spans="1:52" s="113" customFormat="1" ht="15.75" customHeight="1" x14ac:dyDescent="0.3">
      <c r="A80" s="169"/>
      <c r="B80" s="170"/>
      <c r="C80" s="229"/>
      <c r="D80" s="170"/>
      <c r="AB80" s="232"/>
      <c r="AC80" s="232"/>
      <c r="AD80" s="232"/>
      <c r="AE80" s="232"/>
      <c r="AF80" s="232"/>
      <c r="AG80" s="232"/>
      <c r="AH80" s="230"/>
      <c r="AI80" s="230"/>
      <c r="AJ80" s="230"/>
      <c r="AK80" s="230"/>
      <c r="AL80" s="230"/>
      <c r="AM80" s="230"/>
      <c r="AN80" s="230"/>
      <c r="AO80" s="230"/>
      <c r="AP80" s="230"/>
      <c r="AQ80" s="230"/>
      <c r="AR80" s="230"/>
      <c r="AS80" s="230"/>
      <c r="AT80" s="230"/>
      <c r="AU80" s="230"/>
      <c r="AV80" s="230"/>
      <c r="AW80" s="230"/>
      <c r="AX80" s="231"/>
      <c r="AY80" s="231"/>
      <c r="AZ80" s="231"/>
    </row>
    <row r="81" spans="1:52" s="113" customFormat="1" ht="15.75" customHeight="1" x14ac:dyDescent="0.3">
      <c r="A81" s="169"/>
      <c r="B81" s="170"/>
      <c r="C81" s="229"/>
      <c r="D81" s="170"/>
      <c r="AB81" s="232"/>
      <c r="AC81" s="232"/>
      <c r="AD81" s="232"/>
      <c r="AE81" s="232"/>
      <c r="AF81" s="232"/>
      <c r="AG81" s="232"/>
      <c r="AH81" s="230"/>
      <c r="AI81" s="230"/>
      <c r="AJ81" s="230"/>
      <c r="AK81" s="230"/>
      <c r="AL81" s="230"/>
      <c r="AM81" s="230"/>
      <c r="AN81" s="230"/>
      <c r="AO81" s="230"/>
      <c r="AP81" s="230"/>
      <c r="AQ81" s="230"/>
      <c r="AR81" s="230"/>
      <c r="AS81" s="230"/>
      <c r="AT81" s="230"/>
      <c r="AU81" s="230"/>
      <c r="AV81" s="230"/>
      <c r="AW81" s="230"/>
      <c r="AX81" s="231"/>
      <c r="AY81" s="231"/>
      <c r="AZ81" s="231"/>
    </row>
    <row r="82" spans="1:52" s="113" customFormat="1" ht="15.75" customHeight="1" x14ac:dyDescent="0.3">
      <c r="A82" s="169"/>
      <c r="B82" s="170"/>
      <c r="C82" s="229"/>
      <c r="D82" s="224"/>
      <c r="AB82" s="232"/>
      <c r="AC82" s="232"/>
      <c r="AD82" s="232"/>
      <c r="AE82" s="232"/>
      <c r="AF82" s="232"/>
      <c r="AG82" s="232"/>
      <c r="AH82" s="230"/>
      <c r="AI82" s="230"/>
      <c r="AJ82" s="230"/>
      <c r="AK82" s="230"/>
      <c r="AL82" s="230"/>
      <c r="AM82" s="230"/>
      <c r="AN82" s="230"/>
      <c r="AO82" s="230"/>
      <c r="AP82" s="230"/>
      <c r="AQ82" s="230"/>
      <c r="AR82" s="230"/>
      <c r="AS82" s="230"/>
      <c r="AT82" s="230"/>
      <c r="AU82" s="230"/>
      <c r="AV82" s="230"/>
      <c r="AW82" s="230"/>
      <c r="AX82" s="231"/>
      <c r="AY82" s="231"/>
      <c r="AZ82" s="231"/>
    </row>
    <row r="83" spans="1:52" s="113" customFormat="1" ht="15.75" customHeight="1" x14ac:dyDescent="0.3">
      <c r="A83" s="169"/>
      <c r="B83" s="170"/>
      <c r="C83" s="229"/>
      <c r="D83" s="224"/>
      <c r="AB83" s="232"/>
      <c r="AC83" s="232"/>
      <c r="AD83" s="232"/>
      <c r="AE83" s="232"/>
      <c r="AF83" s="232"/>
      <c r="AG83" s="232"/>
      <c r="AH83" s="230"/>
      <c r="AI83" s="230"/>
      <c r="AJ83" s="230"/>
      <c r="AK83" s="230"/>
      <c r="AL83" s="230"/>
      <c r="AM83" s="230"/>
      <c r="AN83" s="230"/>
      <c r="AO83" s="230"/>
      <c r="AP83" s="230"/>
      <c r="AQ83" s="230"/>
      <c r="AR83" s="230"/>
      <c r="AS83" s="230"/>
      <c r="AT83" s="230"/>
      <c r="AU83" s="230"/>
      <c r="AV83" s="230"/>
      <c r="AW83" s="230"/>
      <c r="AX83" s="231"/>
      <c r="AY83" s="231"/>
      <c r="AZ83" s="231"/>
    </row>
    <row r="84" spans="1:52" s="113" customFormat="1" ht="15.75" customHeight="1" x14ac:dyDescent="0.3">
      <c r="A84" s="169"/>
      <c r="B84" s="170"/>
      <c r="C84" s="227"/>
      <c r="D84" s="224"/>
      <c r="AB84" s="231"/>
      <c r="AC84" s="231"/>
      <c r="AD84" s="231"/>
      <c r="AE84" s="231"/>
      <c r="AF84" s="231"/>
      <c r="AG84" s="231"/>
      <c r="AH84" s="231"/>
      <c r="AI84" s="231"/>
      <c r="AJ84" s="231"/>
      <c r="AK84" s="231"/>
      <c r="AL84" s="231"/>
      <c r="AM84" s="231"/>
      <c r="AN84" s="231"/>
      <c r="AO84" s="231"/>
      <c r="AP84" s="231"/>
      <c r="AQ84" s="231"/>
      <c r="AR84" s="231"/>
      <c r="AS84" s="231"/>
      <c r="AT84" s="231"/>
      <c r="AU84" s="231"/>
      <c r="AV84" s="231"/>
      <c r="AW84" s="231"/>
      <c r="AX84" s="231"/>
      <c r="AY84" s="231"/>
      <c r="AZ84" s="231"/>
    </row>
    <row r="85" spans="1:52" s="113" customFormat="1" ht="15.75" customHeight="1" x14ac:dyDescent="0.3">
      <c r="A85" s="169"/>
      <c r="B85" s="170"/>
      <c r="C85" s="225"/>
      <c r="D85" s="224"/>
      <c r="AB85" s="231"/>
      <c r="AC85" s="231"/>
      <c r="AD85" s="231"/>
      <c r="AE85" s="231"/>
      <c r="AF85" s="231"/>
      <c r="AG85" s="231"/>
      <c r="AH85" s="231"/>
      <c r="AI85" s="231"/>
      <c r="AJ85" s="231"/>
      <c r="AK85" s="231"/>
      <c r="AL85" s="231"/>
      <c r="AM85" s="231"/>
      <c r="AN85" s="231"/>
      <c r="AO85" s="231"/>
      <c r="AP85" s="231"/>
      <c r="AQ85" s="231"/>
      <c r="AR85" s="231"/>
      <c r="AS85" s="231"/>
      <c r="AT85" s="231"/>
      <c r="AU85" s="231"/>
      <c r="AV85" s="231"/>
      <c r="AW85" s="231"/>
      <c r="AX85" s="231"/>
      <c r="AY85" s="231"/>
      <c r="AZ85" s="231"/>
    </row>
    <row r="86" spans="1:52" s="113" customFormat="1" ht="15.75" customHeight="1" x14ac:dyDescent="0.3">
      <c r="A86" s="169"/>
      <c r="B86" s="170"/>
      <c r="C86" s="170"/>
      <c r="D86" s="170"/>
    </row>
    <row r="87" spans="1:52" s="113" customFormat="1" ht="27" customHeight="1" x14ac:dyDescent="0.3">
      <c r="A87" s="169"/>
      <c r="B87" s="170"/>
      <c r="C87" s="170"/>
      <c r="D87" s="170"/>
    </row>
    <row r="88" spans="1:52" s="113" customFormat="1" ht="15.75" customHeight="1" x14ac:dyDescent="0.3">
      <c r="A88" s="169"/>
      <c r="B88" s="170"/>
      <c r="C88" s="170"/>
      <c r="D88" s="170"/>
    </row>
    <row r="89" spans="1:52" s="113" customFormat="1" ht="15.75" customHeight="1" x14ac:dyDescent="0.3">
      <c r="A89" s="169"/>
      <c r="B89" s="170"/>
      <c r="C89" s="170"/>
      <c r="D89" s="170"/>
    </row>
    <row r="90" spans="1:52" s="113" customFormat="1" ht="15.75" customHeight="1" x14ac:dyDescent="0.3">
      <c r="A90" s="169"/>
      <c r="B90" s="170"/>
      <c r="C90" s="170"/>
    </row>
    <row r="91" spans="1:52" s="113" customFormat="1" ht="15.75" customHeight="1" x14ac:dyDescent="0.3">
      <c r="A91" s="169"/>
      <c r="B91" s="170"/>
      <c r="C91" s="170"/>
    </row>
    <row r="92" spans="1:52" s="113" customFormat="1" ht="15.75" customHeight="1" x14ac:dyDescent="0.3">
      <c r="A92" s="169"/>
      <c r="B92" s="170"/>
      <c r="C92" s="170"/>
    </row>
    <row r="93" spans="1:52" s="113" customFormat="1" ht="21.9" customHeight="1" x14ac:dyDescent="0.3">
      <c r="A93" s="169"/>
      <c r="B93" s="170"/>
      <c r="C93" s="170"/>
    </row>
    <row r="94" spans="1:52" s="113" customFormat="1" ht="15.75" customHeight="1" x14ac:dyDescent="0.3">
      <c r="A94" s="169"/>
      <c r="B94" s="170"/>
      <c r="C94" s="170"/>
    </row>
    <row r="95" spans="1:52" s="113" customFormat="1" ht="15.75" customHeight="1" x14ac:dyDescent="0.3">
      <c r="A95" s="169"/>
      <c r="B95" s="170"/>
      <c r="C95" s="170"/>
    </row>
    <row r="96" spans="1:52" s="113" customFormat="1" ht="15.75" customHeight="1" x14ac:dyDescent="0.3">
      <c r="A96" s="169"/>
      <c r="B96" s="170"/>
      <c r="C96" s="170"/>
    </row>
    <row r="97" spans="1:3" s="113" customFormat="1" ht="15.75" customHeight="1" x14ac:dyDescent="0.3">
      <c r="A97" s="169"/>
      <c r="B97" s="170"/>
      <c r="C97" s="170"/>
    </row>
    <row r="98" spans="1:3" s="113" customFormat="1" ht="15.75" customHeight="1" x14ac:dyDescent="0.3">
      <c r="A98" s="169"/>
      <c r="B98" s="170"/>
      <c r="C98" s="170"/>
    </row>
    <row r="99" spans="1:3" s="113" customFormat="1" ht="15.75" customHeight="1" x14ac:dyDescent="0.3">
      <c r="A99" s="169"/>
      <c r="B99" s="170"/>
      <c r="C99" s="170"/>
    </row>
    <row r="100" spans="1:3" s="113" customFormat="1" ht="21.9" customHeight="1" x14ac:dyDescent="0.3">
      <c r="A100" s="169"/>
      <c r="B100" s="170"/>
      <c r="C100" s="170"/>
    </row>
    <row r="101" spans="1:3" s="113" customFormat="1" ht="21.9" customHeight="1" x14ac:dyDescent="0.3">
      <c r="A101" s="169"/>
      <c r="B101" s="170"/>
      <c r="C101" s="170"/>
    </row>
    <row r="102" spans="1:3" s="113" customFormat="1" ht="15.75" customHeight="1" x14ac:dyDescent="0.3">
      <c r="A102" s="169"/>
      <c r="B102" s="170"/>
      <c r="C102" s="170"/>
    </row>
    <row r="103" spans="1:3" s="113" customFormat="1" ht="15.75" customHeight="1" x14ac:dyDescent="0.3">
      <c r="A103" s="169"/>
      <c r="B103" s="170"/>
      <c r="C103" s="170"/>
    </row>
    <row r="104" spans="1:3" s="113" customFormat="1" ht="15.75" customHeight="1" x14ac:dyDescent="0.3">
      <c r="A104" s="169"/>
      <c r="B104" s="170"/>
      <c r="C104" s="170"/>
    </row>
    <row r="105" spans="1:3" s="113" customFormat="1" ht="15.75" customHeight="1" x14ac:dyDescent="0.3">
      <c r="A105" s="169"/>
      <c r="B105" s="170"/>
      <c r="C105" s="170"/>
    </row>
    <row r="106" spans="1:3" s="113" customFormat="1" ht="15.75" customHeight="1" x14ac:dyDescent="0.3">
      <c r="A106" s="169"/>
      <c r="B106" s="170"/>
      <c r="C106" s="170"/>
    </row>
    <row r="107" spans="1:3" s="113" customFormat="1" ht="15.75" customHeight="1" x14ac:dyDescent="0.3">
      <c r="A107" s="169"/>
      <c r="B107" s="170"/>
      <c r="C107" s="170"/>
    </row>
    <row r="108" spans="1:3" s="113" customFormat="1" ht="15.75" customHeight="1" x14ac:dyDescent="0.3">
      <c r="A108" s="169"/>
      <c r="B108" s="170"/>
      <c r="C108" s="170"/>
    </row>
    <row r="109" spans="1:3" s="113" customFormat="1" ht="15.75" customHeight="1" x14ac:dyDescent="0.3">
      <c r="A109" s="169"/>
      <c r="B109" s="170"/>
      <c r="C109" s="170"/>
    </row>
    <row r="110" spans="1:3" s="113" customFormat="1" ht="15.75" customHeight="1" x14ac:dyDescent="0.3">
      <c r="A110" s="169"/>
      <c r="B110" s="170"/>
      <c r="C110" s="170"/>
    </row>
    <row r="111" spans="1:3" s="113" customFormat="1" ht="15.75" customHeight="1" x14ac:dyDescent="0.3">
      <c r="A111" s="169"/>
      <c r="B111" s="170"/>
      <c r="C111" s="170"/>
    </row>
    <row r="112" spans="1:3" s="113" customFormat="1" ht="15.75" customHeight="1" x14ac:dyDescent="0.3">
      <c r="A112" s="169"/>
      <c r="B112" s="170"/>
      <c r="C112" s="170"/>
    </row>
    <row r="113" spans="1:57" s="113" customFormat="1" ht="15.75" customHeight="1" x14ac:dyDescent="0.3">
      <c r="A113" s="169"/>
      <c r="B113" s="170"/>
      <c r="C113" s="170"/>
    </row>
    <row r="114" spans="1:57" s="113" customFormat="1" ht="15.75" customHeight="1" x14ac:dyDescent="0.3">
      <c r="A114" s="169"/>
      <c r="B114" s="170"/>
      <c r="C114" s="170"/>
    </row>
    <row r="115" spans="1:57" s="113" customFormat="1" ht="15.75" customHeight="1" x14ac:dyDescent="0.3">
      <c r="A115" s="169"/>
      <c r="B115" s="170"/>
      <c r="C115" s="170"/>
    </row>
    <row r="116" spans="1:57" s="113" customFormat="1" ht="15.75" customHeight="1" x14ac:dyDescent="0.3">
      <c r="A116" s="169"/>
      <c r="B116" s="170"/>
      <c r="C116" s="170"/>
    </row>
    <row r="117" spans="1:57" s="113" customFormat="1" ht="15.75" customHeight="1" x14ac:dyDescent="0.3">
      <c r="A117" s="169"/>
      <c r="B117" s="170"/>
      <c r="C117" s="170"/>
    </row>
    <row r="118" spans="1:57" s="113" customFormat="1" ht="15.75" customHeight="1" x14ac:dyDescent="0.3">
      <c r="A118" s="169"/>
      <c r="B118" s="170"/>
      <c r="C118" s="170"/>
    </row>
    <row r="119" spans="1:57" s="113" customFormat="1" ht="15.75" customHeight="1" x14ac:dyDescent="0.3">
      <c r="A119" s="169"/>
      <c r="B119" s="111"/>
      <c r="C119" s="111"/>
    </row>
    <row r="120" spans="1:57" s="113" customFormat="1" ht="15.75" customHeight="1" x14ac:dyDescent="0.3">
      <c r="A120" s="169"/>
      <c r="B120" s="111"/>
      <c r="C120" s="111"/>
    </row>
    <row r="121" spans="1:57" s="113" customFormat="1" ht="15.75" customHeight="1" x14ac:dyDescent="0.3">
      <c r="A121" s="169"/>
      <c r="B121" s="111"/>
      <c r="C121" s="111"/>
    </row>
    <row r="122" spans="1:57" s="113" customFormat="1" ht="15.75" customHeight="1" x14ac:dyDescent="0.3">
      <c r="A122" s="169"/>
      <c r="B122" s="111"/>
      <c r="C122" s="111"/>
    </row>
    <row r="123" spans="1:57" s="113" customFormat="1" ht="15.75" customHeight="1" x14ac:dyDescent="0.3">
      <c r="A123" s="169"/>
      <c r="B123" s="111"/>
      <c r="C123" s="111"/>
    </row>
    <row r="124" spans="1:57" s="113" customFormat="1" ht="15.75" customHeight="1" x14ac:dyDescent="0.3">
      <c r="A124" s="169"/>
      <c r="B124" s="111"/>
      <c r="C124" s="111"/>
    </row>
    <row r="125" spans="1:57" s="113" customFormat="1" ht="15.75" customHeight="1" x14ac:dyDescent="0.3">
      <c r="A125" s="169"/>
      <c r="B125" s="111"/>
      <c r="C125" s="111"/>
    </row>
    <row r="126" spans="1:57" ht="15.75" customHeight="1" x14ac:dyDescent="0.3">
      <c r="A126" s="169"/>
      <c r="B126" s="111"/>
      <c r="C126" s="111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  <c r="AV126" s="113"/>
      <c r="AW126" s="113"/>
      <c r="AX126" s="113"/>
      <c r="AY126" s="113"/>
      <c r="AZ126" s="113"/>
      <c r="BA126" s="113"/>
      <c r="BB126" s="113"/>
      <c r="BC126" s="113"/>
      <c r="BD126" s="113"/>
      <c r="BE126" s="113"/>
    </row>
    <row r="127" spans="1:57" ht="15.75" customHeight="1" x14ac:dyDescent="0.3">
      <c r="A127" s="169"/>
      <c r="B127" s="111"/>
      <c r="C127" s="111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  <c r="AH127" s="113"/>
      <c r="AI127" s="113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3"/>
      <c r="AV127" s="113"/>
      <c r="AW127" s="113"/>
      <c r="AX127" s="113"/>
      <c r="AY127" s="113"/>
      <c r="AZ127" s="113"/>
      <c r="BA127" s="113"/>
      <c r="BB127" s="113"/>
      <c r="BC127" s="113"/>
      <c r="BD127" s="113"/>
      <c r="BE127" s="113"/>
    </row>
    <row r="128" spans="1:57" ht="15.75" customHeight="1" x14ac:dyDescent="0.3">
      <c r="A128" s="171"/>
      <c r="B128" s="109"/>
      <c r="C128" s="109"/>
    </row>
    <row r="129" spans="1:3" ht="15.75" customHeight="1" x14ac:dyDescent="0.3">
      <c r="A129" s="171"/>
      <c r="B129" s="109"/>
      <c r="C129" s="109"/>
    </row>
    <row r="130" spans="1:3" ht="15.75" customHeight="1" x14ac:dyDescent="0.3">
      <c r="A130" s="171"/>
      <c r="B130" s="109"/>
      <c r="C130" s="109"/>
    </row>
    <row r="131" spans="1:3" ht="15.75" customHeight="1" x14ac:dyDescent="0.3">
      <c r="A131" s="171"/>
      <c r="B131" s="109"/>
      <c r="C131" s="109"/>
    </row>
    <row r="132" spans="1:3" ht="15.9" customHeight="1" x14ac:dyDescent="0.3">
      <c r="A132" s="171"/>
      <c r="B132" s="109"/>
      <c r="C132" s="109"/>
    </row>
    <row r="133" spans="1:3" ht="9.9" customHeight="1" x14ac:dyDescent="0.3">
      <c r="A133" s="171"/>
      <c r="B133" s="109"/>
      <c r="C133" s="109"/>
    </row>
    <row r="134" spans="1:3" ht="15.75" customHeight="1" x14ac:dyDescent="0.3">
      <c r="A134" s="171"/>
      <c r="B134" s="109"/>
      <c r="C134" s="109"/>
    </row>
    <row r="135" spans="1:3" ht="15.75" customHeight="1" x14ac:dyDescent="0.3">
      <c r="A135" s="171"/>
      <c r="B135" s="109"/>
      <c r="C135" s="109"/>
    </row>
    <row r="136" spans="1:3" ht="15.75" customHeight="1" x14ac:dyDescent="0.3">
      <c r="A136" s="171"/>
      <c r="B136" s="109"/>
      <c r="C136" s="109"/>
    </row>
    <row r="137" spans="1:3" ht="15.75" customHeight="1" x14ac:dyDescent="0.3">
      <c r="A137" s="171"/>
      <c r="B137" s="109"/>
      <c r="C137" s="109"/>
    </row>
    <row r="138" spans="1:3" ht="15.75" customHeight="1" x14ac:dyDescent="0.3">
      <c r="A138" s="171"/>
      <c r="B138" s="109"/>
      <c r="C138" s="109"/>
    </row>
    <row r="139" spans="1:3" ht="15.75" customHeight="1" x14ac:dyDescent="0.3">
      <c r="A139" s="171"/>
      <c r="B139" s="109"/>
      <c r="C139" s="109"/>
    </row>
    <row r="140" spans="1:3" ht="15.75" customHeight="1" x14ac:dyDescent="0.3">
      <c r="A140" s="171"/>
      <c r="B140" s="109"/>
      <c r="C140" s="109"/>
    </row>
    <row r="141" spans="1:3" ht="15.75" customHeight="1" x14ac:dyDescent="0.3">
      <c r="A141" s="171"/>
      <c r="B141" s="109"/>
      <c r="C141" s="109"/>
    </row>
    <row r="142" spans="1:3" ht="15.75" customHeight="1" x14ac:dyDescent="0.3">
      <c r="A142" s="171"/>
      <c r="B142" s="109"/>
      <c r="C142" s="109"/>
    </row>
    <row r="143" spans="1:3" ht="15.75" customHeight="1" x14ac:dyDescent="0.3">
      <c r="A143" s="171"/>
      <c r="B143" s="109"/>
      <c r="C143" s="109"/>
    </row>
    <row r="144" spans="1:3" ht="15.75" customHeight="1" x14ac:dyDescent="0.3">
      <c r="A144" s="171"/>
      <c r="B144" s="109"/>
      <c r="C144" s="109"/>
    </row>
    <row r="145" spans="1:3" ht="15.75" customHeight="1" x14ac:dyDescent="0.3">
      <c r="A145" s="171"/>
      <c r="B145" s="109"/>
      <c r="C145" s="109"/>
    </row>
    <row r="146" spans="1:3" ht="15.75" customHeight="1" x14ac:dyDescent="0.3">
      <c r="A146" s="171"/>
      <c r="B146" s="109"/>
      <c r="C146" s="109"/>
    </row>
    <row r="147" spans="1:3" ht="15.75" customHeight="1" x14ac:dyDescent="0.3">
      <c r="A147" s="171"/>
      <c r="B147" s="109"/>
      <c r="C147" s="109"/>
    </row>
    <row r="148" spans="1:3" ht="15.75" customHeight="1" x14ac:dyDescent="0.3">
      <c r="A148" s="171"/>
      <c r="B148" s="109"/>
      <c r="C148" s="109"/>
    </row>
    <row r="149" spans="1:3" ht="15.75" customHeight="1" x14ac:dyDescent="0.3">
      <c r="A149" s="171"/>
      <c r="B149" s="109"/>
      <c r="C149" s="109"/>
    </row>
    <row r="150" spans="1:3" ht="15.75" customHeight="1" x14ac:dyDescent="0.3">
      <c r="A150" s="171"/>
      <c r="B150" s="109"/>
      <c r="C150" s="109"/>
    </row>
    <row r="151" spans="1:3" ht="15.75" customHeight="1" x14ac:dyDescent="0.3">
      <c r="A151" s="171"/>
      <c r="B151" s="109"/>
      <c r="C151" s="109"/>
    </row>
    <row r="152" spans="1:3" ht="15.75" customHeight="1" x14ac:dyDescent="0.3">
      <c r="A152" s="171"/>
      <c r="B152" s="109"/>
      <c r="C152" s="109"/>
    </row>
    <row r="153" spans="1:3" ht="15.75" customHeight="1" x14ac:dyDescent="0.3">
      <c r="A153" s="171"/>
      <c r="B153" s="109"/>
      <c r="C153" s="109"/>
    </row>
    <row r="154" spans="1:3" ht="15.75" customHeight="1" x14ac:dyDescent="0.3">
      <c r="A154" s="171"/>
      <c r="B154" s="109"/>
      <c r="C154" s="109"/>
    </row>
    <row r="155" spans="1:3" ht="15.75" customHeight="1" x14ac:dyDescent="0.3">
      <c r="A155" s="171"/>
      <c r="B155" s="109"/>
      <c r="C155" s="109"/>
    </row>
    <row r="156" spans="1:3" ht="15.75" customHeight="1" x14ac:dyDescent="0.3">
      <c r="A156" s="171"/>
      <c r="B156" s="109"/>
      <c r="C156" s="109"/>
    </row>
    <row r="157" spans="1:3" ht="15.75" customHeight="1" x14ac:dyDescent="0.3">
      <c r="A157" s="171"/>
      <c r="B157" s="109"/>
      <c r="C157" s="109"/>
    </row>
    <row r="158" spans="1:3" ht="15.75" customHeight="1" x14ac:dyDescent="0.3">
      <c r="A158" s="171"/>
      <c r="B158" s="109"/>
      <c r="C158" s="109"/>
    </row>
    <row r="159" spans="1:3" ht="15.75" customHeight="1" x14ac:dyDescent="0.3">
      <c r="A159" s="171"/>
      <c r="B159" s="109"/>
      <c r="C159" s="109"/>
    </row>
    <row r="160" spans="1:3" x14ac:dyDescent="0.3">
      <c r="A160" s="171"/>
      <c r="B160" s="109"/>
      <c r="C160" s="109"/>
    </row>
    <row r="161" spans="1:3" x14ac:dyDescent="0.3">
      <c r="A161" s="171"/>
      <c r="B161" s="109"/>
      <c r="C161" s="109"/>
    </row>
    <row r="162" spans="1:3" x14ac:dyDescent="0.3">
      <c r="A162" s="171"/>
      <c r="B162" s="109"/>
      <c r="C162" s="109"/>
    </row>
    <row r="163" spans="1:3" x14ac:dyDescent="0.3">
      <c r="A163" s="171"/>
      <c r="B163" s="109"/>
      <c r="C163" s="109"/>
    </row>
    <row r="164" spans="1:3" x14ac:dyDescent="0.3">
      <c r="A164" s="171"/>
      <c r="B164" s="109"/>
      <c r="C164" s="109"/>
    </row>
    <row r="165" spans="1:3" x14ac:dyDescent="0.3">
      <c r="A165" s="171"/>
      <c r="B165" s="109"/>
      <c r="C165" s="109"/>
    </row>
    <row r="166" spans="1:3" x14ac:dyDescent="0.3">
      <c r="A166" s="171"/>
      <c r="B166" s="109"/>
      <c r="C166" s="109"/>
    </row>
    <row r="167" spans="1:3" x14ac:dyDescent="0.3">
      <c r="A167" s="171"/>
      <c r="B167" s="109"/>
      <c r="C167" s="109"/>
    </row>
    <row r="168" spans="1:3" x14ac:dyDescent="0.3">
      <c r="A168" s="171"/>
      <c r="B168" s="109"/>
      <c r="C168" s="109"/>
    </row>
    <row r="169" spans="1:3" x14ac:dyDescent="0.3">
      <c r="A169" s="171"/>
      <c r="B169" s="109"/>
      <c r="C169" s="109"/>
    </row>
    <row r="170" spans="1:3" x14ac:dyDescent="0.3">
      <c r="A170" s="171"/>
      <c r="B170" s="109"/>
      <c r="C170" s="109"/>
    </row>
    <row r="171" spans="1:3" x14ac:dyDescent="0.3">
      <c r="A171" s="171"/>
      <c r="B171" s="109"/>
      <c r="C171" s="109"/>
    </row>
    <row r="172" spans="1:3" x14ac:dyDescent="0.3">
      <c r="A172" s="171"/>
      <c r="B172" s="109"/>
      <c r="C172" s="109"/>
    </row>
    <row r="173" spans="1:3" x14ac:dyDescent="0.3">
      <c r="A173" s="171"/>
      <c r="B173" s="109"/>
      <c r="C173" s="109"/>
    </row>
    <row r="174" spans="1:3" x14ac:dyDescent="0.3">
      <c r="A174" s="171"/>
      <c r="B174" s="109"/>
      <c r="C174" s="109"/>
    </row>
    <row r="175" spans="1:3" x14ac:dyDescent="0.3">
      <c r="A175" s="171"/>
      <c r="B175" s="109"/>
      <c r="C175" s="109"/>
    </row>
    <row r="176" spans="1:3" x14ac:dyDescent="0.3">
      <c r="A176" s="171"/>
      <c r="B176" s="109"/>
      <c r="C176" s="109"/>
    </row>
    <row r="177" spans="1:3" x14ac:dyDescent="0.3">
      <c r="A177" s="171"/>
      <c r="B177" s="109"/>
      <c r="C177" s="109"/>
    </row>
    <row r="178" spans="1:3" x14ac:dyDescent="0.3">
      <c r="A178" s="171"/>
      <c r="B178" s="109"/>
      <c r="C178" s="109"/>
    </row>
    <row r="179" spans="1:3" x14ac:dyDescent="0.3">
      <c r="A179" s="171"/>
      <c r="B179" s="109"/>
      <c r="C179" s="109"/>
    </row>
    <row r="180" spans="1:3" x14ac:dyDescent="0.3">
      <c r="A180" s="171"/>
      <c r="B180" s="109"/>
      <c r="C180" s="109"/>
    </row>
    <row r="181" spans="1:3" x14ac:dyDescent="0.3">
      <c r="A181" s="171"/>
      <c r="B181" s="109"/>
      <c r="C181" s="109"/>
    </row>
    <row r="182" spans="1:3" x14ac:dyDescent="0.3">
      <c r="A182" s="171"/>
      <c r="B182" s="109"/>
      <c r="C182" s="109"/>
    </row>
    <row r="183" spans="1:3" x14ac:dyDescent="0.3">
      <c r="A183" s="171"/>
      <c r="B183" s="109"/>
      <c r="C183" s="109"/>
    </row>
    <row r="184" spans="1:3" x14ac:dyDescent="0.3">
      <c r="A184" s="171"/>
      <c r="B184" s="109"/>
      <c r="C184" s="109"/>
    </row>
    <row r="185" spans="1:3" x14ac:dyDescent="0.3">
      <c r="A185" s="171"/>
      <c r="B185" s="109"/>
      <c r="C185" s="109"/>
    </row>
    <row r="186" spans="1:3" x14ac:dyDescent="0.3">
      <c r="A186" s="171"/>
      <c r="B186" s="109"/>
      <c r="C186" s="109"/>
    </row>
    <row r="187" spans="1:3" x14ac:dyDescent="0.3">
      <c r="A187" s="171"/>
      <c r="B187" s="109"/>
      <c r="C187" s="109"/>
    </row>
    <row r="188" spans="1:3" x14ac:dyDescent="0.3">
      <c r="A188" s="171"/>
      <c r="B188" s="109"/>
      <c r="C188" s="109"/>
    </row>
    <row r="189" spans="1:3" x14ac:dyDescent="0.3">
      <c r="A189" s="171"/>
      <c r="B189" s="109"/>
      <c r="C189" s="109"/>
    </row>
    <row r="190" spans="1:3" x14ac:dyDescent="0.3">
      <c r="A190" s="171"/>
      <c r="B190" s="109"/>
      <c r="C190" s="109"/>
    </row>
    <row r="191" spans="1:3" x14ac:dyDescent="0.3">
      <c r="A191" s="171"/>
      <c r="B191" s="109"/>
      <c r="C191" s="109"/>
    </row>
    <row r="192" spans="1:3" x14ac:dyDescent="0.3">
      <c r="A192" s="171"/>
      <c r="B192" s="109"/>
      <c r="C192" s="109"/>
    </row>
    <row r="193" spans="1:3" x14ac:dyDescent="0.3">
      <c r="A193" s="171"/>
      <c r="B193" s="109"/>
      <c r="C193" s="109"/>
    </row>
    <row r="194" spans="1:3" x14ac:dyDescent="0.3">
      <c r="A194" s="171"/>
      <c r="B194" s="109"/>
      <c r="C194" s="109"/>
    </row>
    <row r="195" spans="1:3" x14ac:dyDescent="0.3">
      <c r="A195" s="171"/>
      <c r="B195" s="109"/>
      <c r="C195" s="109"/>
    </row>
    <row r="196" spans="1:3" x14ac:dyDescent="0.3">
      <c r="A196" s="171"/>
      <c r="B196" s="109"/>
      <c r="C196" s="109"/>
    </row>
    <row r="197" spans="1:3" x14ac:dyDescent="0.3">
      <c r="A197" s="171"/>
      <c r="B197" s="109"/>
      <c r="C197" s="109"/>
    </row>
    <row r="198" spans="1:3" x14ac:dyDescent="0.3">
      <c r="A198" s="171"/>
      <c r="B198" s="109"/>
      <c r="C198" s="109"/>
    </row>
    <row r="199" spans="1:3" x14ac:dyDescent="0.3">
      <c r="A199" s="171"/>
      <c r="B199" s="109"/>
      <c r="C199" s="109"/>
    </row>
    <row r="200" spans="1:3" x14ac:dyDescent="0.3">
      <c r="A200" s="171"/>
      <c r="B200" s="109"/>
      <c r="C200" s="109"/>
    </row>
    <row r="201" spans="1:3" x14ac:dyDescent="0.3">
      <c r="A201" s="171"/>
      <c r="B201" s="109"/>
      <c r="C201" s="109"/>
    </row>
    <row r="202" spans="1:3" x14ac:dyDescent="0.3">
      <c r="A202" s="171"/>
      <c r="B202" s="109"/>
      <c r="C202" s="109"/>
    </row>
    <row r="203" spans="1:3" x14ac:dyDescent="0.3">
      <c r="A203" s="171"/>
      <c r="B203" s="109"/>
      <c r="C203" s="109"/>
    </row>
    <row r="204" spans="1:3" x14ac:dyDescent="0.3">
      <c r="A204" s="171"/>
      <c r="B204" s="109"/>
      <c r="C204" s="109"/>
    </row>
    <row r="205" spans="1:3" x14ac:dyDescent="0.3">
      <c r="A205" s="171"/>
      <c r="B205" s="109"/>
      <c r="C205" s="109"/>
    </row>
    <row r="206" spans="1:3" x14ac:dyDescent="0.3">
      <c r="A206" s="171"/>
      <c r="B206" s="109"/>
      <c r="C206" s="109"/>
    </row>
    <row r="207" spans="1:3" x14ac:dyDescent="0.3">
      <c r="A207" s="171"/>
      <c r="B207" s="109"/>
      <c r="C207" s="109"/>
    </row>
    <row r="208" spans="1:3" x14ac:dyDescent="0.3">
      <c r="A208" s="171"/>
      <c r="B208" s="109"/>
      <c r="C208" s="109"/>
    </row>
    <row r="209" spans="1:3" x14ac:dyDescent="0.3">
      <c r="A209" s="171"/>
      <c r="B209" s="109"/>
      <c r="C209" s="109"/>
    </row>
    <row r="210" spans="1:3" x14ac:dyDescent="0.3">
      <c r="A210" s="171"/>
      <c r="B210" s="109"/>
      <c r="C210" s="109"/>
    </row>
    <row r="211" spans="1:3" x14ac:dyDescent="0.3">
      <c r="A211" s="171"/>
      <c r="B211" s="109"/>
      <c r="C211" s="109"/>
    </row>
    <row r="212" spans="1:3" x14ac:dyDescent="0.3">
      <c r="A212" s="171"/>
      <c r="B212" s="109"/>
      <c r="C212" s="109"/>
    </row>
    <row r="213" spans="1:3" x14ac:dyDescent="0.3">
      <c r="A213" s="171"/>
      <c r="B213" s="109"/>
      <c r="C213" s="109"/>
    </row>
    <row r="214" spans="1:3" x14ac:dyDescent="0.3">
      <c r="A214" s="171"/>
      <c r="B214" s="109"/>
      <c r="C214" s="109"/>
    </row>
    <row r="215" spans="1:3" x14ac:dyDescent="0.3">
      <c r="A215" s="171"/>
      <c r="B215" s="109"/>
      <c r="C215" s="109"/>
    </row>
    <row r="216" spans="1:3" x14ac:dyDescent="0.3">
      <c r="A216" s="171"/>
      <c r="B216" s="109"/>
      <c r="C216" s="109"/>
    </row>
    <row r="217" spans="1:3" x14ac:dyDescent="0.3">
      <c r="A217" s="171"/>
      <c r="B217" s="109"/>
      <c r="C217" s="109"/>
    </row>
    <row r="218" spans="1:3" x14ac:dyDescent="0.3">
      <c r="A218" s="171"/>
      <c r="B218" s="109"/>
      <c r="C218" s="109"/>
    </row>
    <row r="219" spans="1:3" x14ac:dyDescent="0.3">
      <c r="A219" s="171"/>
      <c r="B219" s="109"/>
      <c r="C219" s="109"/>
    </row>
    <row r="220" spans="1:3" x14ac:dyDescent="0.3">
      <c r="A220" s="171"/>
      <c r="B220" s="109"/>
      <c r="C220" s="109"/>
    </row>
    <row r="221" spans="1:3" x14ac:dyDescent="0.3">
      <c r="A221" s="171"/>
      <c r="B221" s="109"/>
      <c r="C221" s="109"/>
    </row>
    <row r="222" spans="1:3" x14ac:dyDescent="0.3">
      <c r="A222" s="171"/>
      <c r="B222" s="109"/>
      <c r="C222" s="109"/>
    </row>
    <row r="223" spans="1:3" x14ac:dyDescent="0.3">
      <c r="A223" s="171"/>
      <c r="B223" s="109"/>
      <c r="C223" s="109"/>
    </row>
    <row r="224" spans="1:3" x14ac:dyDescent="0.3">
      <c r="A224" s="171"/>
      <c r="B224" s="109"/>
      <c r="C224" s="109"/>
    </row>
  </sheetData>
  <sheetProtection selectLockedCells="1"/>
  <protectedRanges>
    <protectedRange sqref="C43" name="Tartomány4"/>
    <protectedRange sqref="C55:C56" name="Tartomány4_1"/>
  </protectedRanges>
  <mergeCells count="65">
    <mergeCell ref="A1:BE1"/>
    <mergeCell ref="AN8:AO8"/>
    <mergeCell ref="AP8:AQ8"/>
    <mergeCell ref="AR8:AR9"/>
    <mergeCell ref="AS8:AS9"/>
    <mergeCell ref="AT8:AU8"/>
    <mergeCell ref="AV8:AW8"/>
    <mergeCell ref="AB6:AY6"/>
    <mergeCell ref="AB7:AG7"/>
    <mergeCell ref="AH7:AM7"/>
    <mergeCell ref="A2:BE2"/>
    <mergeCell ref="A4:BE4"/>
    <mergeCell ref="A5:BE5"/>
    <mergeCell ref="A3:BE3"/>
    <mergeCell ref="P7:U7"/>
    <mergeCell ref="V7:AA7"/>
    <mergeCell ref="AZ6:BE7"/>
    <mergeCell ref="J7:O7"/>
    <mergeCell ref="AN7:AS7"/>
    <mergeCell ref="AT7:AY7"/>
    <mergeCell ref="D7:I7"/>
    <mergeCell ref="A43:AA43"/>
    <mergeCell ref="BF6:BF9"/>
    <mergeCell ref="A42:AA42"/>
    <mergeCell ref="AD8:AE8"/>
    <mergeCell ref="AF8:AF9"/>
    <mergeCell ref="AG8:AG9"/>
    <mergeCell ref="V8:W8"/>
    <mergeCell ref="X8:Y8"/>
    <mergeCell ref="Z8:Z9"/>
    <mergeCell ref="AA8:AA9"/>
    <mergeCell ref="AZ35:BE35"/>
    <mergeCell ref="AZ41:BE41"/>
    <mergeCell ref="AX8:AX9"/>
    <mergeCell ref="AY8:AY9"/>
    <mergeCell ref="AB35:AY35"/>
    <mergeCell ref="AB41:AY41"/>
    <mergeCell ref="A6:A9"/>
    <mergeCell ref="B6:B9"/>
    <mergeCell ref="C6:C9"/>
    <mergeCell ref="D6:AA6"/>
    <mergeCell ref="L8:M8"/>
    <mergeCell ref="P8:Q8"/>
    <mergeCell ref="N8:N9"/>
    <mergeCell ref="O8:O9"/>
    <mergeCell ref="R8:S8"/>
    <mergeCell ref="H8:H9"/>
    <mergeCell ref="I8:I9"/>
    <mergeCell ref="J8:K8"/>
    <mergeCell ref="D35:AA35"/>
    <mergeCell ref="D41:AA41"/>
    <mergeCell ref="BB8:BC8"/>
    <mergeCell ref="BD8:BD9"/>
    <mergeCell ref="BG6:BG9"/>
    <mergeCell ref="AJ8:AK8"/>
    <mergeCell ref="AL8:AL9"/>
    <mergeCell ref="AM8:AM9"/>
    <mergeCell ref="AZ8:BA8"/>
    <mergeCell ref="BE8:BE9"/>
    <mergeCell ref="AH8:AI8"/>
    <mergeCell ref="AB8:AC8"/>
    <mergeCell ref="T8:T9"/>
    <mergeCell ref="U8:U9"/>
    <mergeCell ref="D8:E8"/>
    <mergeCell ref="F8:G8"/>
  </mergeCells>
  <pageMargins left="0.19685039370078741" right="0.19685039370078741" top="0.19685039370078741" bottom="0.19685039370078741" header="0.11811023622047245" footer="0.11811023622047245"/>
  <pageSetup paperSize="8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CE43C"/>
    <pageSetUpPr fitToPage="1"/>
  </sheetPr>
  <dimension ref="A1:BG228"/>
  <sheetViews>
    <sheetView topLeftCell="A10" zoomScale="90" zoomScaleNormal="90" workbookViewId="0">
      <pane xSplit="3" topLeftCell="AN1" activePane="topRight" state="frozen"/>
      <selection activeCell="A10" sqref="A10"/>
      <selection pane="topRight" activeCell="C26" sqref="C26"/>
    </sheetView>
  </sheetViews>
  <sheetFormatPr defaultColWidth="10.625" defaultRowHeight="15.6" x14ac:dyDescent="0.3"/>
  <cols>
    <col min="1" max="1" width="17.125" style="172" customWidth="1"/>
    <col min="2" max="2" width="7.125" style="110" customWidth="1"/>
    <col min="3" max="3" width="60.375" style="110" customWidth="1"/>
    <col min="4" max="4" width="4.625" style="110" customWidth="1"/>
    <col min="5" max="5" width="6.625" style="110" customWidth="1"/>
    <col min="6" max="6" width="4.875" style="110" customWidth="1"/>
    <col min="7" max="7" width="6.125" style="110" customWidth="1"/>
    <col min="8" max="8" width="5" style="110" customWidth="1"/>
    <col min="9" max="9" width="3.625" style="110" bestFit="1" customWidth="1"/>
    <col min="10" max="10" width="5" style="110" customWidth="1"/>
    <col min="11" max="11" width="5.375" style="110" customWidth="1"/>
    <col min="12" max="12" width="4.875" style="110" customWidth="1"/>
    <col min="13" max="13" width="6.625" style="110" customWidth="1"/>
    <col min="14" max="14" width="5.375" style="110" customWidth="1"/>
    <col min="15" max="15" width="3.625" style="110" bestFit="1" customWidth="1"/>
    <col min="16" max="16" width="4.5" style="110" customWidth="1"/>
    <col min="17" max="17" width="6" style="110" customWidth="1"/>
    <col min="18" max="18" width="4.5" style="110" customWidth="1"/>
    <col min="19" max="19" width="5.625" style="110" customWidth="1"/>
    <col min="20" max="20" width="4.125" style="110" customWidth="1"/>
    <col min="21" max="21" width="3.625" style="110" bestFit="1" customWidth="1"/>
    <col min="22" max="22" width="4.375" style="110" customWidth="1"/>
    <col min="23" max="23" width="5.5" style="110" customWidth="1"/>
    <col min="24" max="24" width="4.375" style="110" customWidth="1"/>
    <col min="25" max="25" width="5.5" style="110" customWidth="1"/>
    <col min="26" max="26" width="4.5" style="110" customWidth="1"/>
    <col min="27" max="27" width="3.625" style="110" bestFit="1" customWidth="1"/>
    <col min="28" max="28" width="5.5" style="110" customWidth="1"/>
    <col min="29" max="29" width="6.875" style="110" customWidth="1"/>
    <col min="30" max="30" width="5.5" style="110" customWidth="1"/>
    <col min="31" max="31" width="6.875" style="110" customWidth="1"/>
    <col min="32" max="32" width="5.5" style="110" customWidth="1"/>
    <col min="33" max="33" width="5.625" style="110" bestFit="1" customWidth="1"/>
    <col min="34" max="34" width="5.5" style="110" customWidth="1"/>
    <col min="35" max="35" width="6.875" style="110" customWidth="1"/>
    <col min="36" max="36" width="5.5" style="110" customWidth="1"/>
    <col min="37" max="37" width="6.875" style="110" customWidth="1"/>
    <col min="38" max="38" width="5.5" style="110" customWidth="1"/>
    <col min="39" max="39" width="5.625" style="110" bestFit="1" customWidth="1"/>
    <col min="40" max="40" width="5.5" style="110" bestFit="1" customWidth="1"/>
    <col min="41" max="41" width="6.875" style="110" customWidth="1"/>
    <col min="42" max="42" width="5.5" style="110" bestFit="1" customWidth="1"/>
    <col min="43" max="43" width="6.875" style="110" customWidth="1"/>
    <col min="44" max="44" width="5.5" style="110" customWidth="1"/>
    <col min="45" max="45" width="5.625" style="110" bestFit="1" customWidth="1"/>
    <col min="46" max="46" width="5.5" style="110" bestFit="1" customWidth="1"/>
    <col min="47" max="47" width="6.875" style="110" customWidth="1"/>
    <col min="48" max="48" width="5.5" style="110" bestFit="1" customWidth="1"/>
    <col min="49" max="49" width="6.875" style="110" customWidth="1"/>
    <col min="50" max="50" width="5.5" style="110" customWidth="1"/>
    <col min="51" max="51" width="5.625" style="110" bestFit="1" customWidth="1"/>
    <col min="52" max="52" width="6.875" style="110" bestFit="1" customWidth="1"/>
    <col min="53" max="53" width="11" style="110" bestFit="1" customWidth="1"/>
    <col min="54" max="54" width="6.875" style="110" bestFit="1" customWidth="1"/>
    <col min="55" max="55" width="8.125" style="110" bestFit="1" customWidth="1"/>
    <col min="56" max="56" width="6.875" style="110" bestFit="1" customWidth="1"/>
    <col min="57" max="57" width="9" style="110" customWidth="1"/>
    <col min="58" max="58" width="34.125" style="110" customWidth="1"/>
    <col min="59" max="59" width="29.375" style="110" customWidth="1"/>
    <col min="60" max="16384" width="10.625" style="110"/>
  </cols>
  <sheetData>
    <row r="1" spans="1:59" ht="21.9" customHeight="1" x14ac:dyDescent="0.25">
      <c r="A1" s="430" t="s">
        <v>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0"/>
      <c r="AO1" s="430"/>
      <c r="AP1" s="430"/>
      <c r="AQ1" s="430"/>
      <c r="AR1" s="430"/>
      <c r="AS1" s="430"/>
      <c r="AT1" s="430"/>
      <c r="AU1" s="430"/>
      <c r="AV1" s="430"/>
      <c r="AW1" s="430"/>
      <c r="AX1" s="430"/>
      <c r="AY1" s="430"/>
      <c r="AZ1" s="430"/>
      <c r="BA1" s="430"/>
      <c r="BB1" s="430"/>
      <c r="BC1" s="430"/>
      <c r="BD1" s="430"/>
      <c r="BE1" s="430"/>
    </row>
    <row r="2" spans="1:59" ht="23.4" x14ac:dyDescent="0.25">
      <c r="A2" s="394" t="s">
        <v>378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4"/>
      <c r="AJ2" s="394"/>
      <c r="AK2" s="394"/>
      <c r="AL2" s="394"/>
      <c r="AM2" s="394"/>
      <c r="AN2" s="394"/>
      <c r="AO2" s="394"/>
      <c r="AP2" s="394"/>
      <c r="AQ2" s="394"/>
      <c r="AR2" s="394"/>
      <c r="AS2" s="394"/>
      <c r="AT2" s="394"/>
      <c r="AU2" s="394"/>
      <c r="AV2" s="394"/>
      <c r="AW2" s="394"/>
      <c r="AX2" s="394"/>
      <c r="AY2" s="394"/>
      <c r="AZ2" s="394"/>
      <c r="BA2" s="394"/>
      <c r="BB2" s="394"/>
      <c r="BC2" s="394"/>
      <c r="BD2" s="394"/>
      <c r="BE2" s="394"/>
    </row>
    <row r="3" spans="1:59" ht="23.4" x14ac:dyDescent="0.25">
      <c r="A3" s="431" t="s">
        <v>385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431"/>
      <c r="Z3" s="431"/>
      <c r="AA3" s="431"/>
      <c r="AB3" s="431"/>
      <c r="AC3" s="431"/>
      <c r="AD3" s="431"/>
      <c r="AE3" s="431"/>
      <c r="AF3" s="431"/>
      <c r="AG3" s="431"/>
      <c r="AH3" s="431"/>
      <c r="AI3" s="431"/>
      <c r="AJ3" s="431"/>
      <c r="AK3" s="431"/>
      <c r="AL3" s="431"/>
      <c r="AM3" s="431"/>
      <c r="AN3" s="431"/>
      <c r="AO3" s="431"/>
      <c r="AP3" s="431"/>
      <c r="AQ3" s="431"/>
      <c r="AR3" s="431"/>
      <c r="AS3" s="431"/>
      <c r="AT3" s="431"/>
      <c r="AU3" s="431"/>
      <c r="AV3" s="431"/>
      <c r="AW3" s="431"/>
      <c r="AX3" s="431"/>
      <c r="AY3" s="431"/>
      <c r="AZ3" s="431"/>
      <c r="BA3" s="431"/>
      <c r="BB3" s="431"/>
      <c r="BC3" s="431"/>
      <c r="BD3" s="431"/>
      <c r="BE3" s="431"/>
    </row>
    <row r="4" spans="1:59" s="112" customFormat="1" ht="23.4" x14ac:dyDescent="0.25">
      <c r="A4" s="394" t="s">
        <v>343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/>
      <c r="X4" s="394"/>
      <c r="Y4" s="394"/>
      <c r="Z4" s="394"/>
      <c r="AA4" s="394"/>
      <c r="AB4" s="394"/>
      <c r="AC4" s="394"/>
      <c r="AD4" s="394"/>
      <c r="AE4" s="394"/>
      <c r="AF4" s="394"/>
      <c r="AG4" s="394"/>
      <c r="AH4" s="394"/>
      <c r="AI4" s="394"/>
      <c r="AJ4" s="394"/>
      <c r="AK4" s="394"/>
      <c r="AL4" s="394"/>
      <c r="AM4" s="394"/>
      <c r="AN4" s="394"/>
      <c r="AO4" s="394"/>
      <c r="AP4" s="394"/>
      <c r="AQ4" s="394"/>
      <c r="AR4" s="394"/>
      <c r="AS4" s="394"/>
      <c r="AT4" s="394"/>
      <c r="AU4" s="394"/>
      <c r="AV4" s="394"/>
      <c r="AW4" s="394"/>
      <c r="AX4" s="394"/>
      <c r="AY4" s="394"/>
      <c r="AZ4" s="394"/>
      <c r="BA4" s="394"/>
      <c r="BB4" s="394"/>
      <c r="BC4" s="394"/>
      <c r="BD4" s="394"/>
      <c r="BE4" s="394"/>
    </row>
    <row r="5" spans="1:59" ht="24" thickBot="1" x14ac:dyDescent="0.3">
      <c r="A5" s="393" t="s">
        <v>342</v>
      </c>
      <c r="B5" s="393"/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393"/>
      <c r="AK5" s="393"/>
      <c r="AL5" s="393"/>
      <c r="AM5" s="393"/>
      <c r="AN5" s="393"/>
      <c r="AO5" s="393"/>
      <c r="AP5" s="393"/>
      <c r="AQ5" s="393"/>
      <c r="AR5" s="393"/>
      <c r="AS5" s="393"/>
      <c r="AT5" s="393"/>
      <c r="AU5" s="393"/>
      <c r="AV5" s="393"/>
      <c r="AW5" s="393"/>
      <c r="AX5" s="393"/>
      <c r="AY5" s="393"/>
      <c r="AZ5" s="393"/>
      <c r="BA5" s="393"/>
      <c r="BB5" s="393"/>
      <c r="BC5" s="393"/>
      <c r="BD5" s="393"/>
      <c r="BE5" s="393"/>
    </row>
    <row r="6" spans="1:59" ht="15.75" customHeight="1" thickTop="1" thickBot="1" x14ac:dyDescent="0.3">
      <c r="A6" s="409" t="s">
        <v>1</v>
      </c>
      <c r="B6" s="412" t="s">
        <v>2</v>
      </c>
      <c r="C6" s="415" t="s">
        <v>3</v>
      </c>
      <c r="D6" s="418" t="s">
        <v>4</v>
      </c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19"/>
      <c r="AA6" s="419"/>
      <c r="AB6" s="418" t="s">
        <v>4</v>
      </c>
      <c r="AC6" s="419"/>
      <c r="AD6" s="419"/>
      <c r="AE6" s="419"/>
      <c r="AF6" s="419"/>
      <c r="AG6" s="419"/>
      <c r="AH6" s="419"/>
      <c r="AI6" s="419"/>
      <c r="AJ6" s="419"/>
      <c r="AK6" s="419"/>
      <c r="AL6" s="419"/>
      <c r="AM6" s="419"/>
      <c r="AN6" s="419"/>
      <c r="AO6" s="419"/>
      <c r="AP6" s="419"/>
      <c r="AQ6" s="419"/>
      <c r="AR6" s="419"/>
      <c r="AS6" s="419"/>
      <c r="AT6" s="419"/>
      <c r="AU6" s="419"/>
      <c r="AV6" s="419"/>
      <c r="AW6" s="419"/>
      <c r="AX6" s="419"/>
      <c r="AY6" s="419"/>
      <c r="AZ6" s="432" t="s">
        <v>5</v>
      </c>
      <c r="BA6" s="433"/>
      <c r="BB6" s="433"/>
      <c r="BC6" s="433"/>
      <c r="BD6" s="433"/>
      <c r="BE6" s="434"/>
      <c r="BF6" s="406" t="s">
        <v>47</v>
      </c>
      <c r="BG6" s="406" t="s">
        <v>48</v>
      </c>
    </row>
    <row r="7" spans="1:59" ht="13.8" x14ac:dyDescent="0.3">
      <c r="A7" s="410"/>
      <c r="B7" s="413"/>
      <c r="C7" s="416"/>
      <c r="D7" s="439" t="s">
        <v>6</v>
      </c>
      <c r="E7" s="440"/>
      <c r="F7" s="440"/>
      <c r="G7" s="440"/>
      <c r="H7" s="440"/>
      <c r="I7" s="441"/>
      <c r="J7" s="442" t="s">
        <v>7</v>
      </c>
      <c r="K7" s="440"/>
      <c r="L7" s="440"/>
      <c r="M7" s="440"/>
      <c r="N7" s="440"/>
      <c r="O7" s="443"/>
      <c r="P7" s="439" t="s">
        <v>8</v>
      </c>
      <c r="Q7" s="440"/>
      <c r="R7" s="440"/>
      <c r="S7" s="440"/>
      <c r="T7" s="440"/>
      <c r="U7" s="441"/>
      <c r="V7" s="442" t="s">
        <v>9</v>
      </c>
      <c r="W7" s="440"/>
      <c r="X7" s="440"/>
      <c r="Y7" s="440"/>
      <c r="Z7" s="440"/>
      <c r="AA7" s="441"/>
      <c r="AB7" s="439" t="s">
        <v>10</v>
      </c>
      <c r="AC7" s="440"/>
      <c r="AD7" s="440"/>
      <c r="AE7" s="440"/>
      <c r="AF7" s="440"/>
      <c r="AG7" s="441"/>
      <c r="AH7" s="442" t="s">
        <v>11</v>
      </c>
      <c r="AI7" s="440"/>
      <c r="AJ7" s="440"/>
      <c r="AK7" s="440"/>
      <c r="AL7" s="440"/>
      <c r="AM7" s="443"/>
      <c r="AN7" s="439" t="s">
        <v>34</v>
      </c>
      <c r="AO7" s="440"/>
      <c r="AP7" s="440"/>
      <c r="AQ7" s="440"/>
      <c r="AR7" s="440"/>
      <c r="AS7" s="441"/>
      <c r="AT7" s="442" t="s">
        <v>35</v>
      </c>
      <c r="AU7" s="440"/>
      <c r="AV7" s="440"/>
      <c r="AW7" s="440"/>
      <c r="AX7" s="440"/>
      <c r="AY7" s="441"/>
      <c r="AZ7" s="435"/>
      <c r="BA7" s="436"/>
      <c r="BB7" s="436"/>
      <c r="BC7" s="436"/>
      <c r="BD7" s="436"/>
      <c r="BE7" s="437"/>
      <c r="BF7" s="438"/>
      <c r="BG7" s="407"/>
    </row>
    <row r="8" spans="1:59" ht="15.75" customHeight="1" x14ac:dyDescent="0.25">
      <c r="A8" s="410"/>
      <c r="B8" s="413"/>
      <c r="C8" s="416"/>
      <c r="D8" s="427" t="s">
        <v>12</v>
      </c>
      <c r="E8" s="421"/>
      <c r="F8" s="422" t="s">
        <v>13</v>
      </c>
      <c r="G8" s="421"/>
      <c r="H8" s="423" t="s">
        <v>14</v>
      </c>
      <c r="I8" s="428" t="s">
        <v>36</v>
      </c>
      <c r="J8" s="420" t="s">
        <v>12</v>
      </c>
      <c r="K8" s="421"/>
      <c r="L8" s="422" t="s">
        <v>13</v>
      </c>
      <c r="M8" s="421"/>
      <c r="N8" s="423" t="s">
        <v>14</v>
      </c>
      <c r="O8" s="425" t="s">
        <v>36</v>
      </c>
      <c r="P8" s="427" t="s">
        <v>12</v>
      </c>
      <c r="Q8" s="421"/>
      <c r="R8" s="422" t="s">
        <v>13</v>
      </c>
      <c r="S8" s="421"/>
      <c r="T8" s="423" t="s">
        <v>14</v>
      </c>
      <c r="U8" s="428" t="s">
        <v>36</v>
      </c>
      <c r="V8" s="420" t="s">
        <v>12</v>
      </c>
      <c r="W8" s="421"/>
      <c r="X8" s="422" t="s">
        <v>13</v>
      </c>
      <c r="Y8" s="421"/>
      <c r="Z8" s="423" t="s">
        <v>14</v>
      </c>
      <c r="AA8" s="444" t="s">
        <v>36</v>
      </c>
      <c r="AB8" s="427" t="s">
        <v>12</v>
      </c>
      <c r="AC8" s="421"/>
      <c r="AD8" s="422" t="s">
        <v>13</v>
      </c>
      <c r="AE8" s="421"/>
      <c r="AF8" s="423" t="s">
        <v>14</v>
      </c>
      <c r="AG8" s="428" t="s">
        <v>36</v>
      </c>
      <c r="AH8" s="420" t="s">
        <v>12</v>
      </c>
      <c r="AI8" s="421"/>
      <c r="AJ8" s="422" t="s">
        <v>13</v>
      </c>
      <c r="AK8" s="421"/>
      <c r="AL8" s="423" t="s">
        <v>14</v>
      </c>
      <c r="AM8" s="425" t="s">
        <v>36</v>
      </c>
      <c r="AN8" s="427" t="s">
        <v>12</v>
      </c>
      <c r="AO8" s="421"/>
      <c r="AP8" s="422" t="s">
        <v>13</v>
      </c>
      <c r="AQ8" s="421"/>
      <c r="AR8" s="423" t="s">
        <v>14</v>
      </c>
      <c r="AS8" s="428" t="s">
        <v>36</v>
      </c>
      <c r="AT8" s="420" t="s">
        <v>12</v>
      </c>
      <c r="AU8" s="421"/>
      <c r="AV8" s="422" t="s">
        <v>13</v>
      </c>
      <c r="AW8" s="421"/>
      <c r="AX8" s="423" t="s">
        <v>14</v>
      </c>
      <c r="AY8" s="444" t="s">
        <v>36</v>
      </c>
      <c r="AZ8" s="420" t="s">
        <v>12</v>
      </c>
      <c r="BA8" s="421"/>
      <c r="BB8" s="422" t="s">
        <v>13</v>
      </c>
      <c r="BC8" s="421"/>
      <c r="BD8" s="423" t="s">
        <v>14</v>
      </c>
      <c r="BE8" s="446" t="s">
        <v>43</v>
      </c>
      <c r="BF8" s="438"/>
      <c r="BG8" s="407"/>
    </row>
    <row r="9" spans="1:59" ht="68.400000000000006" thickBot="1" x14ac:dyDescent="0.3">
      <c r="A9" s="411"/>
      <c r="B9" s="414"/>
      <c r="C9" s="417"/>
      <c r="D9" s="114" t="s">
        <v>37</v>
      </c>
      <c r="E9" s="115" t="s">
        <v>38</v>
      </c>
      <c r="F9" s="116" t="s">
        <v>37</v>
      </c>
      <c r="G9" s="115" t="s">
        <v>38</v>
      </c>
      <c r="H9" s="424"/>
      <c r="I9" s="429"/>
      <c r="J9" s="117" t="s">
        <v>37</v>
      </c>
      <c r="K9" s="115" t="s">
        <v>38</v>
      </c>
      <c r="L9" s="116" t="s">
        <v>37</v>
      </c>
      <c r="M9" s="115" t="s">
        <v>38</v>
      </c>
      <c r="N9" s="424"/>
      <c r="O9" s="426"/>
      <c r="P9" s="114" t="s">
        <v>37</v>
      </c>
      <c r="Q9" s="115" t="s">
        <v>38</v>
      </c>
      <c r="R9" s="116" t="s">
        <v>37</v>
      </c>
      <c r="S9" s="115" t="s">
        <v>38</v>
      </c>
      <c r="T9" s="424"/>
      <c r="U9" s="429"/>
      <c r="V9" s="117" t="s">
        <v>37</v>
      </c>
      <c r="W9" s="115" t="s">
        <v>38</v>
      </c>
      <c r="X9" s="116" t="s">
        <v>37</v>
      </c>
      <c r="Y9" s="115" t="s">
        <v>38</v>
      </c>
      <c r="Z9" s="424"/>
      <c r="AA9" s="445"/>
      <c r="AB9" s="114" t="s">
        <v>37</v>
      </c>
      <c r="AC9" s="115" t="s">
        <v>38</v>
      </c>
      <c r="AD9" s="116" t="s">
        <v>37</v>
      </c>
      <c r="AE9" s="115" t="s">
        <v>38</v>
      </c>
      <c r="AF9" s="424"/>
      <c r="AG9" s="429"/>
      <c r="AH9" s="117" t="s">
        <v>37</v>
      </c>
      <c r="AI9" s="115" t="s">
        <v>38</v>
      </c>
      <c r="AJ9" s="116" t="s">
        <v>37</v>
      </c>
      <c r="AK9" s="115" t="s">
        <v>38</v>
      </c>
      <c r="AL9" s="424"/>
      <c r="AM9" s="426"/>
      <c r="AN9" s="114" t="s">
        <v>37</v>
      </c>
      <c r="AO9" s="115" t="s">
        <v>38</v>
      </c>
      <c r="AP9" s="116" t="s">
        <v>37</v>
      </c>
      <c r="AQ9" s="115" t="s">
        <v>38</v>
      </c>
      <c r="AR9" s="424"/>
      <c r="AS9" s="429"/>
      <c r="AT9" s="117" t="s">
        <v>37</v>
      </c>
      <c r="AU9" s="115" t="s">
        <v>38</v>
      </c>
      <c r="AV9" s="116" t="s">
        <v>37</v>
      </c>
      <c r="AW9" s="115" t="s">
        <v>38</v>
      </c>
      <c r="AX9" s="424"/>
      <c r="AY9" s="445"/>
      <c r="AZ9" s="117" t="s">
        <v>37</v>
      </c>
      <c r="BA9" s="115" t="s">
        <v>39</v>
      </c>
      <c r="BB9" s="116" t="s">
        <v>37</v>
      </c>
      <c r="BC9" s="115" t="s">
        <v>39</v>
      </c>
      <c r="BD9" s="424"/>
      <c r="BE9" s="447"/>
      <c r="BF9" s="438"/>
      <c r="BG9" s="407"/>
    </row>
    <row r="10" spans="1:59" s="122" customFormat="1" ht="15.75" customHeight="1" thickBot="1" x14ac:dyDescent="0.35">
      <c r="A10" s="118"/>
      <c r="B10" s="119"/>
      <c r="C10" s="120" t="s">
        <v>54</v>
      </c>
      <c r="D10" s="121">
        <f>SZAK!D79</f>
        <v>0</v>
      </c>
      <c r="E10" s="121">
        <f>SZAK!E79</f>
        <v>0</v>
      </c>
      <c r="F10" s="121">
        <f>SZAK!F79</f>
        <v>30</v>
      </c>
      <c r="G10" s="121">
        <f>SZAK!G79</f>
        <v>600</v>
      </c>
      <c r="H10" s="121">
        <f>SZAK!H79</f>
        <v>27</v>
      </c>
      <c r="I10" s="121" t="s">
        <v>17</v>
      </c>
      <c r="J10" s="121">
        <f>SZAK!J79</f>
        <v>14</v>
      </c>
      <c r="K10" s="121">
        <f>SZAK!K79</f>
        <v>196</v>
      </c>
      <c r="L10" s="121">
        <f>SZAK!L79</f>
        <v>19</v>
      </c>
      <c r="M10" s="121">
        <f>SZAK!M79</f>
        <v>266</v>
      </c>
      <c r="N10" s="121">
        <f>SZAK!N79</f>
        <v>32</v>
      </c>
      <c r="O10" s="121" t="s">
        <v>17</v>
      </c>
      <c r="P10" s="121">
        <f>SZAK!P79</f>
        <v>13</v>
      </c>
      <c r="Q10" s="121">
        <f>SZAK!Q79</f>
        <v>182</v>
      </c>
      <c r="R10" s="121">
        <f>SZAK!R79</f>
        <v>20</v>
      </c>
      <c r="S10" s="121">
        <f>SZAK!S79</f>
        <v>290</v>
      </c>
      <c r="T10" s="121">
        <f>SZAK!T79</f>
        <v>30</v>
      </c>
      <c r="U10" s="121" t="s">
        <v>17</v>
      </c>
      <c r="V10" s="121">
        <f>SZAK!V79</f>
        <v>10</v>
      </c>
      <c r="W10" s="121">
        <f>SZAK!W79</f>
        <v>140</v>
      </c>
      <c r="X10" s="121">
        <f>SZAK!X79</f>
        <v>21</v>
      </c>
      <c r="Y10" s="121">
        <f>SZAK!Y79</f>
        <v>294</v>
      </c>
      <c r="Z10" s="121">
        <f>SZAK!Z79</f>
        <v>31</v>
      </c>
      <c r="AA10" s="121" t="s">
        <v>17</v>
      </c>
      <c r="AB10" s="121">
        <f>SZAK!AB79</f>
        <v>5</v>
      </c>
      <c r="AC10" s="121">
        <f>SZAK!AC79</f>
        <v>70</v>
      </c>
      <c r="AD10" s="121">
        <f>SZAK!AD79</f>
        <v>9</v>
      </c>
      <c r="AE10" s="121">
        <f>SZAK!AE79</f>
        <v>126</v>
      </c>
      <c r="AF10" s="121">
        <f>SZAK!AF79</f>
        <v>12</v>
      </c>
      <c r="AG10" s="121" t="s">
        <v>17</v>
      </c>
      <c r="AH10" s="121">
        <f>SZAK!AH79</f>
        <v>4</v>
      </c>
      <c r="AI10" s="121">
        <f>SZAK!AI79</f>
        <v>56</v>
      </c>
      <c r="AJ10" s="121">
        <f>SZAK!AJ79</f>
        <v>13</v>
      </c>
      <c r="AK10" s="121">
        <f>SZAK!AK79</f>
        <v>188</v>
      </c>
      <c r="AL10" s="121">
        <f>SZAK!AL79</f>
        <v>16</v>
      </c>
      <c r="AM10" s="121" t="s">
        <v>17</v>
      </c>
      <c r="AN10" s="121">
        <f>SZAK!AN79</f>
        <v>3</v>
      </c>
      <c r="AO10" s="121">
        <f>SZAK!AO79</f>
        <v>42</v>
      </c>
      <c r="AP10" s="121">
        <f>SZAK!AP79</f>
        <v>12</v>
      </c>
      <c r="AQ10" s="121">
        <f>SZAK!AQ79</f>
        <v>174</v>
      </c>
      <c r="AR10" s="121">
        <f>SZAK!AR79</f>
        <v>14</v>
      </c>
      <c r="AS10" s="121" t="s">
        <v>17</v>
      </c>
      <c r="AT10" s="121">
        <f>SZAK!AT79</f>
        <v>1</v>
      </c>
      <c r="AU10" s="121">
        <f>SZAK!AU79</f>
        <v>14</v>
      </c>
      <c r="AV10" s="121">
        <f>SZAK!AV79</f>
        <v>21</v>
      </c>
      <c r="AW10" s="121">
        <f>SZAK!AW79</f>
        <v>310</v>
      </c>
      <c r="AX10" s="121">
        <f>SZAK!AX79</f>
        <v>14</v>
      </c>
      <c r="AY10" s="121" t="s">
        <v>17</v>
      </c>
      <c r="AZ10" s="121">
        <f>SZAK!AZ79</f>
        <v>50</v>
      </c>
      <c r="BA10" s="121">
        <f>SZAK!BA79</f>
        <v>700</v>
      </c>
      <c r="BB10" s="121">
        <f>SZAK!BB79</f>
        <v>145</v>
      </c>
      <c r="BC10" s="121">
        <f>SZAK!BC79</f>
        <v>2058</v>
      </c>
      <c r="BD10" s="121">
        <f>SZAK!BD79</f>
        <v>174</v>
      </c>
      <c r="BE10" s="121">
        <f>SUM([2]SZAK!BE121)</f>
        <v>199</v>
      </c>
      <c r="BF10" s="185"/>
      <c r="BG10" s="185"/>
    </row>
    <row r="11" spans="1:59" s="122" customFormat="1" ht="15.75" customHeight="1" x14ac:dyDescent="0.3">
      <c r="A11" s="123" t="s">
        <v>7</v>
      </c>
      <c r="B11" s="124"/>
      <c r="C11" s="125" t="s">
        <v>50</v>
      </c>
      <c r="D11" s="126"/>
      <c r="E11" s="127"/>
      <c r="F11" s="128"/>
      <c r="G11" s="127"/>
      <c r="H11" s="128"/>
      <c r="I11" s="129"/>
      <c r="J11" s="128"/>
      <c r="K11" s="127"/>
      <c r="L11" s="128"/>
      <c r="M11" s="127"/>
      <c r="N11" s="128"/>
      <c r="O11" s="129"/>
      <c r="P11" s="128"/>
      <c r="Q11" s="127"/>
      <c r="R11" s="128"/>
      <c r="S11" s="127"/>
      <c r="T11" s="128"/>
      <c r="U11" s="129"/>
      <c r="V11" s="128"/>
      <c r="W11" s="127"/>
      <c r="X11" s="128"/>
      <c r="Y11" s="127"/>
      <c r="Z11" s="128"/>
      <c r="AA11" s="130"/>
      <c r="AB11" s="126"/>
      <c r="AC11" s="127"/>
      <c r="AD11" s="128"/>
      <c r="AE11" s="127"/>
      <c r="AF11" s="128"/>
      <c r="AG11" s="129"/>
      <c r="AH11" s="128"/>
      <c r="AI11" s="127"/>
      <c r="AJ11" s="128"/>
      <c r="AK11" s="127"/>
      <c r="AL11" s="128"/>
      <c r="AM11" s="129"/>
      <c r="AN11" s="128"/>
      <c r="AO11" s="127"/>
      <c r="AP11" s="128"/>
      <c r="AQ11" s="127"/>
      <c r="AR11" s="128"/>
      <c r="AS11" s="129"/>
      <c r="AT11" s="128"/>
      <c r="AU11" s="127"/>
      <c r="AV11" s="128"/>
      <c r="AW11" s="127"/>
      <c r="AX11" s="128"/>
      <c r="AY11" s="130"/>
      <c r="AZ11" s="131"/>
      <c r="BA11" s="131"/>
      <c r="BB11" s="131"/>
      <c r="BC11" s="131"/>
      <c r="BD11" s="131"/>
      <c r="BE11" s="132"/>
      <c r="BF11" s="186"/>
      <c r="BG11" s="186"/>
    </row>
    <row r="12" spans="1:59" s="289" customFormat="1" ht="15.75" customHeight="1" x14ac:dyDescent="0.3">
      <c r="A12" s="311" t="s">
        <v>468</v>
      </c>
      <c r="B12" s="51" t="s">
        <v>31</v>
      </c>
      <c r="C12" s="311" t="s">
        <v>64</v>
      </c>
      <c r="D12" s="103"/>
      <c r="E12" s="6" t="str">
        <f>IF(D12*14=0,"",D12*14)</f>
        <v/>
      </c>
      <c r="F12" s="103"/>
      <c r="G12" s="6" t="str">
        <f>IF(F12*14=0,"",F12*14)</f>
        <v/>
      </c>
      <c r="H12" s="103"/>
      <c r="I12" s="104"/>
      <c r="J12" s="57"/>
      <c r="K12" s="6" t="str">
        <f>IF(J12*14=0,"",J12*14)</f>
        <v/>
      </c>
      <c r="L12" s="56"/>
      <c r="M12" s="6" t="str">
        <f>IF(L12*14=0,"",L12*14)</f>
        <v/>
      </c>
      <c r="N12" s="56"/>
      <c r="O12" s="60"/>
      <c r="P12" s="56"/>
      <c r="Q12" s="6" t="str">
        <f>IF(P12*14=0,"",P12*14)</f>
        <v/>
      </c>
      <c r="R12" s="56"/>
      <c r="S12" s="6" t="str">
        <f>IF(R12*14=0,"",R12*14)</f>
        <v/>
      </c>
      <c r="T12" s="56"/>
      <c r="U12" s="59"/>
      <c r="V12" s="57"/>
      <c r="W12" s="6" t="str">
        <f>IF(V12*14=0,"",V12*14)</f>
        <v/>
      </c>
      <c r="X12" s="56"/>
      <c r="Y12" s="6" t="str">
        <f>IF(X12*14=0,"",X12*14)</f>
        <v/>
      </c>
      <c r="Z12" s="56"/>
      <c r="AA12" s="60"/>
      <c r="AB12" s="56">
        <v>2</v>
      </c>
      <c r="AC12" s="6">
        <f>IF(AB12*14=0,"",AB12*14)</f>
        <v>28</v>
      </c>
      <c r="AD12" s="56">
        <v>1</v>
      </c>
      <c r="AE12" s="6">
        <f>IF(AD12*14=0,"",AD12*14)</f>
        <v>14</v>
      </c>
      <c r="AF12" s="310">
        <v>2</v>
      </c>
      <c r="AG12" s="59" t="s">
        <v>15</v>
      </c>
      <c r="AH12" s="57"/>
      <c r="AI12" s="6" t="str">
        <f t="shared" ref="AI12:AI33" si="0">IF(AH12*14=0,"",AH12*14)</f>
        <v/>
      </c>
      <c r="AJ12" s="56"/>
      <c r="AK12" s="6" t="str">
        <f t="shared" ref="AK12:AK33" si="1">IF(AJ12*14=0,"",AJ12*14)</f>
        <v/>
      </c>
      <c r="AL12" s="56"/>
      <c r="AM12" s="60"/>
      <c r="AN12" s="57"/>
      <c r="AO12" s="6" t="str">
        <f t="shared" ref="AO12:AO33" si="2">IF(AN12*14=0,"",AN12*14)</f>
        <v/>
      </c>
      <c r="AP12" s="58"/>
      <c r="AQ12" s="6" t="str">
        <f t="shared" ref="AQ12:AQ33" si="3">IF(AP12*14=0,"",AP12*14)</f>
        <v/>
      </c>
      <c r="AR12" s="58"/>
      <c r="AS12" s="61"/>
      <c r="AT12" s="56"/>
      <c r="AU12" s="6" t="str">
        <f t="shared" ref="AU12:AU33" si="4">IF(AT12*14=0,"",AT12*14)</f>
        <v/>
      </c>
      <c r="AV12" s="56"/>
      <c r="AW12" s="6" t="str">
        <f t="shared" ref="AW12:AW33" si="5">IF(AV12*14=0,"",AV12*14)</f>
        <v/>
      </c>
      <c r="AX12" s="56"/>
      <c r="AY12" s="56"/>
      <c r="AZ12" s="7">
        <f t="shared" ref="AZ12:AZ33" si="6">IF(D12+J12+P12+V12+AB12+AH12+AN12+AT12=0,"",D12+J12+P12+V12+AB12+AH12+AN12+AT12)</f>
        <v>2</v>
      </c>
      <c r="BA12" s="6">
        <f t="shared" ref="BA12:BA33" si="7">IF((D12+J12+P12+V12+AB12+AH12+AN12+AT12)*14=0,"",(D12+J12+P12+V12+AB12+AH12+AN12+AT12)*14)</f>
        <v>28</v>
      </c>
      <c r="BB12" s="8">
        <f t="shared" ref="BB12:BB33" si="8">IF(F12+L12+R12+X12+AD12+AJ12+AP12+AV12=0,"",F12+L12+R12+X12+AD12+AJ12+AP12+AV12)</f>
        <v>1</v>
      </c>
      <c r="BC12" s="6">
        <f t="shared" ref="BC12:BC33" si="9">IF((L12+F12+R12+X12+AD12+AJ12+AP12+AV12)*14=0,"",(L12+F12+R12+X12+AD12+AJ12+AP12+AV12)*14)</f>
        <v>14</v>
      </c>
      <c r="BD12" s="8">
        <f t="shared" ref="BD12:BD33" si="10">IF(N12+H12+T12+Z12+AF12+AL12+AR12+AX12=0,"",N12+H12+T12+Z12+AF12+AL12+AR12+AX12)</f>
        <v>2</v>
      </c>
      <c r="BE12" s="9">
        <f t="shared" ref="BE12:BE33" si="11">IF(D12+F12+L12+J12+P12+R12+V12+X12+AB12+AD12+AH12+AJ12+AN12+AP12+AT12+AV12=0,"",D12+F12+L12+J12+P12+R12+V12+X12+AB12+AD12+AH12+AJ12+AN12+AP12+AT12+AV12)</f>
        <v>3</v>
      </c>
      <c r="BF12" s="246" t="s">
        <v>386</v>
      </c>
      <c r="BG12" s="246" t="s">
        <v>147</v>
      </c>
    </row>
    <row r="13" spans="1:59" s="289" customFormat="1" ht="15.75" customHeight="1" x14ac:dyDescent="0.3">
      <c r="A13" s="267" t="s">
        <v>151</v>
      </c>
      <c r="B13" s="51" t="s">
        <v>31</v>
      </c>
      <c r="C13" s="267" t="s">
        <v>113</v>
      </c>
      <c r="D13" s="103"/>
      <c r="E13" s="6" t="str">
        <f t="shared" ref="E13:E33" si="12">IF(D13*14=0,"",D13*14)</f>
        <v/>
      </c>
      <c r="F13" s="103"/>
      <c r="G13" s="6" t="str">
        <f t="shared" ref="G13:G33" si="13">IF(F13*14=0,"",F13*14)</f>
        <v/>
      </c>
      <c r="H13" s="103"/>
      <c r="I13" s="104"/>
      <c r="J13" s="57"/>
      <c r="K13" s="6" t="str">
        <f t="shared" ref="K13:K33" si="14">IF(J13*14=0,"",J13*14)</f>
        <v/>
      </c>
      <c r="L13" s="56"/>
      <c r="M13" s="6" t="str">
        <f t="shared" ref="M13:M33" si="15">IF(L13*14=0,"",L13*14)</f>
        <v/>
      </c>
      <c r="N13" s="56"/>
      <c r="O13" s="60"/>
      <c r="P13" s="56"/>
      <c r="Q13" s="6" t="str">
        <f t="shared" ref="Q13:Q33" si="16">IF(P13*14=0,"",P13*14)</f>
        <v/>
      </c>
      <c r="R13" s="56"/>
      <c r="S13" s="6" t="str">
        <f t="shared" ref="S13:S33" si="17">IF(R13*14=0,"",R13*14)</f>
        <v/>
      </c>
      <c r="T13" s="56"/>
      <c r="U13" s="59"/>
      <c r="V13" s="57"/>
      <c r="W13" s="6" t="str">
        <f t="shared" ref="W13:W33" si="18">IF(V13*14=0,"",V13*14)</f>
        <v/>
      </c>
      <c r="X13" s="56"/>
      <c r="Y13" s="6" t="str">
        <f t="shared" ref="Y13:Y33" si="19">IF(X13*14=0,"",X13*14)</f>
        <v/>
      </c>
      <c r="Z13" s="56"/>
      <c r="AA13" s="60"/>
      <c r="AB13" s="56">
        <v>1</v>
      </c>
      <c r="AC13" s="6">
        <f t="shared" ref="AC13:AC20" si="20">IF(AB13*14=0,"",AB13*14)</f>
        <v>14</v>
      </c>
      <c r="AD13" s="56"/>
      <c r="AE13" s="6" t="str">
        <f t="shared" ref="AE13:AE20" si="21">IF(AD13*14=0,"",AD13*14)</f>
        <v/>
      </c>
      <c r="AF13" s="268">
        <v>1</v>
      </c>
      <c r="AG13" s="59" t="s">
        <v>79</v>
      </c>
      <c r="AH13" s="57"/>
      <c r="AI13" s="6" t="str">
        <f t="shared" si="0"/>
        <v/>
      </c>
      <c r="AJ13" s="56"/>
      <c r="AK13" s="6" t="str">
        <f t="shared" si="1"/>
        <v/>
      </c>
      <c r="AL13" s="56"/>
      <c r="AM13" s="60"/>
      <c r="AN13" s="57"/>
      <c r="AO13" s="6" t="str">
        <f t="shared" si="2"/>
        <v/>
      </c>
      <c r="AP13" s="58"/>
      <c r="AQ13" s="6" t="str">
        <f t="shared" si="3"/>
        <v/>
      </c>
      <c r="AR13" s="58"/>
      <c r="AS13" s="61"/>
      <c r="AT13" s="56"/>
      <c r="AU13" s="6" t="str">
        <f t="shared" si="4"/>
        <v/>
      </c>
      <c r="AV13" s="56"/>
      <c r="AW13" s="6" t="str">
        <f t="shared" si="5"/>
        <v/>
      </c>
      <c r="AX13" s="56"/>
      <c r="AY13" s="56"/>
      <c r="AZ13" s="7">
        <f t="shared" si="6"/>
        <v>1</v>
      </c>
      <c r="BA13" s="6">
        <f t="shared" si="7"/>
        <v>14</v>
      </c>
      <c r="BB13" s="8" t="str">
        <f t="shared" si="8"/>
        <v/>
      </c>
      <c r="BC13" s="6" t="str">
        <f t="shared" si="9"/>
        <v/>
      </c>
      <c r="BD13" s="8">
        <f t="shared" si="10"/>
        <v>1</v>
      </c>
      <c r="BE13" s="9">
        <f t="shared" si="11"/>
        <v>1</v>
      </c>
      <c r="BF13" s="246" t="s">
        <v>386</v>
      </c>
      <c r="BG13" s="246" t="s">
        <v>147</v>
      </c>
    </row>
    <row r="14" spans="1:59" s="289" customFormat="1" ht="15.75" customHeight="1" x14ac:dyDescent="0.3">
      <c r="A14" s="267" t="s">
        <v>111</v>
      </c>
      <c r="B14" s="51" t="s">
        <v>31</v>
      </c>
      <c r="C14" s="267" t="s">
        <v>110</v>
      </c>
      <c r="D14" s="103"/>
      <c r="E14" s="6" t="str">
        <f t="shared" si="12"/>
        <v/>
      </c>
      <c r="F14" s="103"/>
      <c r="G14" s="6" t="str">
        <f t="shared" si="13"/>
        <v/>
      </c>
      <c r="H14" s="103"/>
      <c r="I14" s="104"/>
      <c r="J14" s="57"/>
      <c r="K14" s="6" t="str">
        <f t="shared" si="14"/>
        <v/>
      </c>
      <c r="L14" s="56"/>
      <c r="M14" s="6" t="str">
        <f t="shared" si="15"/>
        <v/>
      </c>
      <c r="N14" s="56"/>
      <c r="O14" s="60"/>
      <c r="P14" s="56"/>
      <c r="Q14" s="6" t="str">
        <f t="shared" si="16"/>
        <v/>
      </c>
      <c r="R14" s="56"/>
      <c r="S14" s="6" t="str">
        <f t="shared" si="17"/>
        <v/>
      </c>
      <c r="T14" s="56"/>
      <c r="U14" s="59"/>
      <c r="V14" s="57"/>
      <c r="W14" s="6" t="str">
        <f t="shared" si="18"/>
        <v/>
      </c>
      <c r="X14" s="56"/>
      <c r="Y14" s="6" t="str">
        <f t="shared" si="19"/>
        <v/>
      </c>
      <c r="Z14" s="56"/>
      <c r="AA14" s="60"/>
      <c r="AB14" s="56">
        <v>1</v>
      </c>
      <c r="AC14" s="6">
        <f t="shared" si="20"/>
        <v>14</v>
      </c>
      <c r="AD14" s="56"/>
      <c r="AE14" s="6" t="str">
        <f t="shared" si="21"/>
        <v/>
      </c>
      <c r="AF14" s="268">
        <v>1</v>
      </c>
      <c r="AG14" s="59" t="s">
        <v>79</v>
      </c>
      <c r="AH14" s="57"/>
      <c r="AI14" s="6" t="str">
        <f t="shared" si="0"/>
        <v/>
      </c>
      <c r="AJ14" s="56"/>
      <c r="AK14" s="6" t="str">
        <f t="shared" si="1"/>
        <v/>
      </c>
      <c r="AL14" s="56"/>
      <c r="AM14" s="60"/>
      <c r="AN14" s="57"/>
      <c r="AO14" s="6" t="str">
        <f t="shared" si="2"/>
        <v/>
      </c>
      <c r="AP14" s="58"/>
      <c r="AQ14" s="6" t="str">
        <f t="shared" si="3"/>
        <v/>
      </c>
      <c r="AR14" s="58"/>
      <c r="AS14" s="61"/>
      <c r="AT14" s="56"/>
      <c r="AU14" s="6" t="str">
        <f t="shared" si="4"/>
        <v/>
      </c>
      <c r="AV14" s="56"/>
      <c r="AW14" s="6" t="str">
        <f t="shared" si="5"/>
        <v/>
      </c>
      <c r="AX14" s="56"/>
      <c r="AY14" s="56"/>
      <c r="AZ14" s="7">
        <f t="shared" si="6"/>
        <v>1</v>
      </c>
      <c r="BA14" s="6">
        <f t="shared" si="7"/>
        <v>14</v>
      </c>
      <c r="BB14" s="8" t="str">
        <f t="shared" si="8"/>
        <v/>
      </c>
      <c r="BC14" s="6" t="str">
        <f t="shared" si="9"/>
        <v/>
      </c>
      <c r="BD14" s="8">
        <f t="shared" si="10"/>
        <v>1</v>
      </c>
      <c r="BE14" s="9">
        <f t="shared" si="11"/>
        <v>1</v>
      </c>
      <c r="BF14" s="246" t="s">
        <v>279</v>
      </c>
      <c r="BG14" s="246" t="s">
        <v>146</v>
      </c>
    </row>
    <row r="15" spans="1:59" s="289" customFormat="1" ht="15.75" customHeight="1" x14ac:dyDescent="0.3">
      <c r="A15" s="311" t="s">
        <v>470</v>
      </c>
      <c r="B15" s="51" t="s">
        <v>31</v>
      </c>
      <c r="C15" s="311" t="s">
        <v>65</v>
      </c>
      <c r="D15" s="103"/>
      <c r="E15" s="6" t="str">
        <f t="shared" si="12"/>
        <v/>
      </c>
      <c r="F15" s="103"/>
      <c r="G15" s="6" t="str">
        <f t="shared" si="13"/>
        <v/>
      </c>
      <c r="H15" s="103"/>
      <c r="I15" s="104"/>
      <c r="J15" s="57"/>
      <c r="K15" s="6" t="str">
        <f t="shared" si="14"/>
        <v/>
      </c>
      <c r="L15" s="56"/>
      <c r="M15" s="6" t="str">
        <f t="shared" si="15"/>
        <v/>
      </c>
      <c r="N15" s="56"/>
      <c r="O15" s="60"/>
      <c r="P15" s="56"/>
      <c r="Q15" s="6" t="str">
        <f t="shared" si="16"/>
        <v/>
      </c>
      <c r="R15" s="56"/>
      <c r="S15" s="6" t="str">
        <f t="shared" si="17"/>
        <v/>
      </c>
      <c r="T15" s="56"/>
      <c r="U15" s="59"/>
      <c r="V15" s="57"/>
      <c r="W15" s="6" t="str">
        <f t="shared" si="18"/>
        <v/>
      </c>
      <c r="X15" s="56"/>
      <c r="Y15" s="6" t="str">
        <f t="shared" si="19"/>
        <v/>
      </c>
      <c r="Z15" s="56"/>
      <c r="AA15" s="60"/>
      <c r="AB15" s="56">
        <v>2</v>
      </c>
      <c r="AC15" s="6">
        <f t="shared" si="20"/>
        <v>28</v>
      </c>
      <c r="AD15" s="56">
        <v>1</v>
      </c>
      <c r="AE15" s="6">
        <f t="shared" si="21"/>
        <v>14</v>
      </c>
      <c r="AF15" s="268">
        <v>3</v>
      </c>
      <c r="AG15" s="59" t="s">
        <v>15</v>
      </c>
      <c r="AH15" s="57"/>
      <c r="AI15" s="6" t="str">
        <f t="shared" si="0"/>
        <v/>
      </c>
      <c r="AJ15" s="56"/>
      <c r="AK15" s="6" t="str">
        <f t="shared" si="1"/>
        <v/>
      </c>
      <c r="AL15" s="56"/>
      <c r="AM15" s="60"/>
      <c r="AN15" s="57"/>
      <c r="AO15" s="6" t="str">
        <f t="shared" si="2"/>
        <v/>
      </c>
      <c r="AP15" s="58"/>
      <c r="AQ15" s="6" t="str">
        <f t="shared" si="3"/>
        <v/>
      </c>
      <c r="AR15" s="58"/>
      <c r="AS15" s="61"/>
      <c r="AT15" s="56"/>
      <c r="AU15" s="6" t="str">
        <f t="shared" si="4"/>
        <v/>
      </c>
      <c r="AV15" s="56"/>
      <c r="AW15" s="6" t="str">
        <f t="shared" si="5"/>
        <v/>
      </c>
      <c r="AX15" s="56"/>
      <c r="AY15" s="56"/>
      <c r="AZ15" s="7">
        <f t="shared" si="6"/>
        <v>2</v>
      </c>
      <c r="BA15" s="6">
        <f t="shared" si="7"/>
        <v>28</v>
      </c>
      <c r="BB15" s="8">
        <f t="shared" si="8"/>
        <v>1</v>
      </c>
      <c r="BC15" s="6">
        <f t="shared" si="9"/>
        <v>14</v>
      </c>
      <c r="BD15" s="8">
        <f t="shared" si="10"/>
        <v>3</v>
      </c>
      <c r="BE15" s="9">
        <f t="shared" si="11"/>
        <v>3</v>
      </c>
      <c r="BF15" s="313" t="s">
        <v>386</v>
      </c>
      <c r="BG15" s="313" t="s">
        <v>147</v>
      </c>
    </row>
    <row r="16" spans="1:59" s="289" customFormat="1" ht="15.75" customHeight="1" x14ac:dyDescent="0.3">
      <c r="A16" s="267" t="s">
        <v>100</v>
      </c>
      <c r="B16" s="51" t="s">
        <v>31</v>
      </c>
      <c r="C16" s="267" t="s">
        <v>66</v>
      </c>
      <c r="D16" s="103"/>
      <c r="E16" s="6" t="str">
        <f t="shared" si="12"/>
        <v/>
      </c>
      <c r="F16" s="103"/>
      <c r="G16" s="6" t="str">
        <f t="shared" si="13"/>
        <v/>
      </c>
      <c r="H16" s="103"/>
      <c r="I16" s="104"/>
      <c r="J16" s="57"/>
      <c r="K16" s="6" t="str">
        <f t="shared" si="14"/>
        <v/>
      </c>
      <c r="L16" s="56"/>
      <c r="M16" s="6" t="str">
        <f t="shared" si="15"/>
        <v/>
      </c>
      <c r="N16" s="56"/>
      <c r="O16" s="60"/>
      <c r="P16" s="56"/>
      <c r="Q16" s="6" t="str">
        <f t="shared" si="16"/>
        <v/>
      </c>
      <c r="R16" s="56"/>
      <c r="S16" s="6" t="str">
        <f t="shared" si="17"/>
        <v/>
      </c>
      <c r="T16" s="56"/>
      <c r="U16" s="59"/>
      <c r="V16" s="57"/>
      <c r="W16" s="6" t="str">
        <f t="shared" si="18"/>
        <v/>
      </c>
      <c r="X16" s="56"/>
      <c r="Y16" s="6" t="str">
        <f t="shared" si="19"/>
        <v/>
      </c>
      <c r="Z16" s="56"/>
      <c r="AA16" s="60"/>
      <c r="AB16" s="56">
        <v>2</v>
      </c>
      <c r="AC16" s="6">
        <f t="shared" si="20"/>
        <v>28</v>
      </c>
      <c r="AD16" s="56">
        <v>1</v>
      </c>
      <c r="AE16" s="6">
        <f t="shared" si="21"/>
        <v>14</v>
      </c>
      <c r="AF16" s="268">
        <v>3</v>
      </c>
      <c r="AG16" s="59" t="s">
        <v>15</v>
      </c>
      <c r="AH16" s="57"/>
      <c r="AI16" s="6" t="str">
        <f t="shared" si="0"/>
        <v/>
      </c>
      <c r="AJ16" s="56"/>
      <c r="AK16" s="6" t="str">
        <f t="shared" si="1"/>
        <v/>
      </c>
      <c r="AL16" s="56"/>
      <c r="AM16" s="60"/>
      <c r="AN16" s="57"/>
      <c r="AO16" s="6" t="str">
        <f t="shared" si="2"/>
        <v/>
      </c>
      <c r="AP16" s="58"/>
      <c r="AQ16" s="6" t="str">
        <f t="shared" si="3"/>
        <v/>
      </c>
      <c r="AR16" s="58"/>
      <c r="AS16" s="61"/>
      <c r="AT16" s="56"/>
      <c r="AU16" s="6" t="str">
        <f t="shared" si="4"/>
        <v/>
      </c>
      <c r="AV16" s="56"/>
      <c r="AW16" s="6" t="str">
        <f t="shared" si="5"/>
        <v/>
      </c>
      <c r="AX16" s="56"/>
      <c r="AY16" s="56"/>
      <c r="AZ16" s="7">
        <f t="shared" si="6"/>
        <v>2</v>
      </c>
      <c r="BA16" s="6">
        <f t="shared" si="7"/>
        <v>28</v>
      </c>
      <c r="BB16" s="8">
        <f t="shared" si="8"/>
        <v>1</v>
      </c>
      <c r="BC16" s="6">
        <f t="shared" si="9"/>
        <v>14</v>
      </c>
      <c r="BD16" s="8">
        <f t="shared" si="10"/>
        <v>3</v>
      </c>
      <c r="BE16" s="9">
        <f t="shared" si="11"/>
        <v>3</v>
      </c>
      <c r="BF16" s="246" t="s">
        <v>386</v>
      </c>
      <c r="BG16" s="246" t="s">
        <v>147</v>
      </c>
    </row>
    <row r="17" spans="1:59" s="289" customFormat="1" ht="15.75" customHeight="1" x14ac:dyDescent="0.3">
      <c r="A17" s="311" t="s">
        <v>467</v>
      </c>
      <c r="B17" s="51" t="s">
        <v>31</v>
      </c>
      <c r="C17" s="311" t="s">
        <v>67</v>
      </c>
      <c r="D17" s="103"/>
      <c r="E17" s="6" t="str">
        <f t="shared" si="12"/>
        <v/>
      </c>
      <c r="F17" s="103"/>
      <c r="G17" s="6" t="str">
        <f t="shared" si="13"/>
        <v/>
      </c>
      <c r="H17" s="103"/>
      <c r="I17" s="104"/>
      <c r="J17" s="57"/>
      <c r="K17" s="6" t="str">
        <f t="shared" si="14"/>
        <v/>
      </c>
      <c r="L17" s="56"/>
      <c r="M17" s="6" t="str">
        <f t="shared" si="15"/>
        <v/>
      </c>
      <c r="N17" s="56"/>
      <c r="O17" s="60"/>
      <c r="P17" s="56"/>
      <c r="Q17" s="6" t="str">
        <f t="shared" si="16"/>
        <v/>
      </c>
      <c r="R17" s="56"/>
      <c r="S17" s="6" t="str">
        <f t="shared" si="17"/>
        <v/>
      </c>
      <c r="T17" s="56"/>
      <c r="U17" s="59"/>
      <c r="V17" s="57"/>
      <c r="W17" s="6" t="str">
        <f t="shared" si="18"/>
        <v/>
      </c>
      <c r="X17" s="56"/>
      <c r="Y17" s="6" t="str">
        <f t="shared" si="19"/>
        <v/>
      </c>
      <c r="Z17" s="56"/>
      <c r="AA17" s="60"/>
      <c r="AB17" s="56">
        <v>1</v>
      </c>
      <c r="AC17" s="6">
        <f t="shared" si="20"/>
        <v>14</v>
      </c>
      <c r="AD17" s="56">
        <v>2</v>
      </c>
      <c r="AE17" s="6">
        <f t="shared" si="21"/>
        <v>28</v>
      </c>
      <c r="AF17" s="310">
        <v>2</v>
      </c>
      <c r="AG17" s="59" t="s">
        <v>80</v>
      </c>
      <c r="AH17" s="57"/>
      <c r="AI17" s="6" t="str">
        <f t="shared" si="0"/>
        <v/>
      </c>
      <c r="AJ17" s="56"/>
      <c r="AK17" s="6" t="str">
        <f t="shared" si="1"/>
        <v/>
      </c>
      <c r="AL17" s="56"/>
      <c r="AM17" s="60"/>
      <c r="AN17" s="57"/>
      <c r="AO17" s="6" t="str">
        <f t="shared" si="2"/>
        <v/>
      </c>
      <c r="AP17" s="58"/>
      <c r="AQ17" s="6" t="str">
        <f t="shared" si="3"/>
        <v/>
      </c>
      <c r="AR17" s="58"/>
      <c r="AS17" s="61"/>
      <c r="AT17" s="56"/>
      <c r="AU17" s="6" t="str">
        <f t="shared" si="4"/>
        <v/>
      </c>
      <c r="AV17" s="56"/>
      <c r="AW17" s="6" t="str">
        <f t="shared" si="5"/>
        <v/>
      </c>
      <c r="AX17" s="56"/>
      <c r="AY17" s="56"/>
      <c r="AZ17" s="7">
        <f t="shared" si="6"/>
        <v>1</v>
      </c>
      <c r="BA17" s="6">
        <f t="shared" si="7"/>
        <v>14</v>
      </c>
      <c r="BB17" s="8">
        <f t="shared" si="8"/>
        <v>2</v>
      </c>
      <c r="BC17" s="6">
        <f t="shared" si="9"/>
        <v>28</v>
      </c>
      <c r="BD17" s="8">
        <f t="shared" si="10"/>
        <v>2</v>
      </c>
      <c r="BE17" s="9">
        <f t="shared" si="11"/>
        <v>3</v>
      </c>
      <c r="BF17" s="246" t="s">
        <v>386</v>
      </c>
      <c r="BG17" s="246" t="s">
        <v>148</v>
      </c>
    </row>
    <row r="18" spans="1:59" s="289" customFormat="1" ht="15.75" customHeight="1" x14ac:dyDescent="0.3">
      <c r="A18" s="267" t="s">
        <v>101</v>
      </c>
      <c r="B18" s="51" t="s">
        <v>31</v>
      </c>
      <c r="C18" s="267" t="s">
        <v>68</v>
      </c>
      <c r="D18" s="103"/>
      <c r="E18" s="6" t="str">
        <f t="shared" si="12"/>
        <v/>
      </c>
      <c r="F18" s="103"/>
      <c r="G18" s="6" t="str">
        <f t="shared" si="13"/>
        <v/>
      </c>
      <c r="H18" s="103"/>
      <c r="I18" s="104"/>
      <c r="J18" s="57"/>
      <c r="K18" s="6" t="str">
        <f t="shared" si="14"/>
        <v/>
      </c>
      <c r="L18" s="56"/>
      <c r="M18" s="6" t="str">
        <f t="shared" si="15"/>
        <v/>
      </c>
      <c r="N18" s="56"/>
      <c r="O18" s="60"/>
      <c r="P18" s="56"/>
      <c r="Q18" s="6" t="str">
        <f t="shared" si="16"/>
        <v/>
      </c>
      <c r="R18" s="56"/>
      <c r="S18" s="6" t="str">
        <f t="shared" si="17"/>
        <v/>
      </c>
      <c r="T18" s="56"/>
      <c r="U18" s="59"/>
      <c r="V18" s="57"/>
      <c r="W18" s="6" t="str">
        <f t="shared" si="18"/>
        <v/>
      </c>
      <c r="X18" s="56"/>
      <c r="Y18" s="6" t="str">
        <f t="shared" si="19"/>
        <v/>
      </c>
      <c r="Z18" s="56"/>
      <c r="AA18" s="60"/>
      <c r="AB18" s="56">
        <v>1</v>
      </c>
      <c r="AC18" s="6">
        <f t="shared" si="20"/>
        <v>14</v>
      </c>
      <c r="AD18" s="56">
        <v>1</v>
      </c>
      <c r="AE18" s="6">
        <f t="shared" si="21"/>
        <v>14</v>
      </c>
      <c r="AF18" s="268">
        <v>2</v>
      </c>
      <c r="AG18" s="59" t="s">
        <v>79</v>
      </c>
      <c r="AH18" s="57"/>
      <c r="AI18" s="6" t="str">
        <f t="shared" si="0"/>
        <v/>
      </c>
      <c r="AJ18" s="56"/>
      <c r="AK18" s="6" t="str">
        <f t="shared" si="1"/>
        <v/>
      </c>
      <c r="AL18" s="56"/>
      <c r="AM18" s="60"/>
      <c r="AN18" s="57"/>
      <c r="AO18" s="6" t="str">
        <f t="shared" si="2"/>
        <v/>
      </c>
      <c r="AP18" s="58"/>
      <c r="AQ18" s="6" t="str">
        <f t="shared" si="3"/>
        <v/>
      </c>
      <c r="AR18" s="58"/>
      <c r="AS18" s="61"/>
      <c r="AT18" s="56"/>
      <c r="AU18" s="6" t="str">
        <f t="shared" si="4"/>
        <v/>
      </c>
      <c r="AV18" s="56"/>
      <c r="AW18" s="6" t="str">
        <f t="shared" si="5"/>
        <v/>
      </c>
      <c r="AX18" s="56"/>
      <c r="AY18" s="56"/>
      <c r="AZ18" s="7">
        <f t="shared" si="6"/>
        <v>1</v>
      </c>
      <c r="BA18" s="6">
        <f t="shared" si="7"/>
        <v>14</v>
      </c>
      <c r="BB18" s="8">
        <f t="shared" si="8"/>
        <v>1</v>
      </c>
      <c r="BC18" s="6">
        <f t="shared" si="9"/>
        <v>14</v>
      </c>
      <c r="BD18" s="8">
        <f t="shared" si="10"/>
        <v>2</v>
      </c>
      <c r="BE18" s="9">
        <f t="shared" si="11"/>
        <v>2</v>
      </c>
      <c r="BF18" s="246" t="s">
        <v>386</v>
      </c>
      <c r="BG18" s="246" t="s">
        <v>149</v>
      </c>
    </row>
    <row r="19" spans="1:59" s="289" customFormat="1" ht="15.75" customHeight="1" x14ac:dyDescent="0.3">
      <c r="A19" s="267" t="s">
        <v>161</v>
      </c>
      <c r="B19" s="51" t="s">
        <v>31</v>
      </c>
      <c r="C19" s="267" t="s">
        <v>152</v>
      </c>
      <c r="D19" s="103"/>
      <c r="E19" s="6" t="str">
        <f t="shared" si="12"/>
        <v/>
      </c>
      <c r="F19" s="103"/>
      <c r="G19" s="6" t="str">
        <f t="shared" si="13"/>
        <v/>
      </c>
      <c r="H19" s="103"/>
      <c r="I19" s="104"/>
      <c r="J19" s="57"/>
      <c r="K19" s="6" t="str">
        <f t="shared" si="14"/>
        <v/>
      </c>
      <c r="L19" s="56"/>
      <c r="M19" s="6" t="str">
        <f t="shared" si="15"/>
        <v/>
      </c>
      <c r="N19" s="56"/>
      <c r="O19" s="60"/>
      <c r="P19" s="56"/>
      <c r="Q19" s="6" t="str">
        <f t="shared" si="16"/>
        <v/>
      </c>
      <c r="R19" s="56"/>
      <c r="S19" s="6" t="str">
        <f t="shared" si="17"/>
        <v/>
      </c>
      <c r="T19" s="56"/>
      <c r="U19" s="59"/>
      <c r="V19" s="57"/>
      <c r="W19" s="6" t="str">
        <f t="shared" si="18"/>
        <v/>
      </c>
      <c r="X19" s="56"/>
      <c r="Y19" s="6" t="str">
        <f t="shared" si="19"/>
        <v/>
      </c>
      <c r="Z19" s="56"/>
      <c r="AA19" s="60"/>
      <c r="AB19" s="56">
        <v>1</v>
      </c>
      <c r="AC19" s="6">
        <f t="shared" si="20"/>
        <v>14</v>
      </c>
      <c r="AD19" s="56">
        <v>1</v>
      </c>
      <c r="AE19" s="6">
        <f t="shared" si="21"/>
        <v>14</v>
      </c>
      <c r="AF19" s="268">
        <v>2</v>
      </c>
      <c r="AG19" s="59" t="s">
        <v>79</v>
      </c>
      <c r="AH19" s="57"/>
      <c r="AI19" s="6" t="str">
        <f t="shared" si="0"/>
        <v/>
      </c>
      <c r="AJ19" s="56"/>
      <c r="AK19" s="6" t="str">
        <f t="shared" si="1"/>
        <v/>
      </c>
      <c r="AL19" s="56"/>
      <c r="AM19" s="60"/>
      <c r="AN19" s="57"/>
      <c r="AO19" s="6" t="str">
        <f t="shared" si="2"/>
        <v/>
      </c>
      <c r="AP19" s="58"/>
      <c r="AQ19" s="6" t="str">
        <f t="shared" si="3"/>
        <v/>
      </c>
      <c r="AR19" s="58"/>
      <c r="AS19" s="61"/>
      <c r="AT19" s="56"/>
      <c r="AU19" s="6" t="str">
        <f t="shared" si="4"/>
        <v/>
      </c>
      <c r="AV19" s="56"/>
      <c r="AW19" s="6" t="str">
        <f t="shared" si="5"/>
        <v/>
      </c>
      <c r="AX19" s="56"/>
      <c r="AY19" s="56"/>
      <c r="AZ19" s="7">
        <f t="shared" si="6"/>
        <v>1</v>
      </c>
      <c r="BA19" s="6">
        <f t="shared" si="7"/>
        <v>14</v>
      </c>
      <c r="BB19" s="8">
        <f t="shared" si="8"/>
        <v>1</v>
      </c>
      <c r="BC19" s="6">
        <f t="shared" si="9"/>
        <v>14</v>
      </c>
      <c r="BD19" s="8">
        <f t="shared" si="10"/>
        <v>2</v>
      </c>
      <c r="BE19" s="9">
        <f t="shared" si="11"/>
        <v>2</v>
      </c>
      <c r="BF19" s="246" t="s">
        <v>386</v>
      </c>
      <c r="BG19" s="246" t="s">
        <v>147</v>
      </c>
    </row>
    <row r="20" spans="1:59" s="289" customFormat="1" ht="15.75" customHeight="1" x14ac:dyDescent="0.3">
      <c r="A20" s="267" t="s">
        <v>160</v>
      </c>
      <c r="B20" s="51" t="s">
        <v>31</v>
      </c>
      <c r="C20" s="267" t="s">
        <v>159</v>
      </c>
      <c r="D20" s="103"/>
      <c r="E20" s="6" t="str">
        <f t="shared" si="12"/>
        <v/>
      </c>
      <c r="F20" s="103"/>
      <c r="G20" s="6" t="str">
        <f t="shared" si="13"/>
        <v/>
      </c>
      <c r="H20" s="103"/>
      <c r="I20" s="104"/>
      <c r="J20" s="57"/>
      <c r="K20" s="6" t="str">
        <f t="shared" si="14"/>
        <v/>
      </c>
      <c r="L20" s="56"/>
      <c r="M20" s="6" t="str">
        <f t="shared" si="15"/>
        <v/>
      </c>
      <c r="N20" s="56"/>
      <c r="O20" s="60"/>
      <c r="P20" s="56"/>
      <c r="Q20" s="6" t="str">
        <f t="shared" si="16"/>
        <v/>
      </c>
      <c r="R20" s="56"/>
      <c r="S20" s="6" t="str">
        <f t="shared" si="17"/>
        <v/>
      </c>
      <c r="T20" s="56"/>
      <c r="U20" s="59"/>
      <c r="V20" s="57"/>
      <c r="W20" s="6" t="str">
        <f t="shared" si="18"/>
        <v/>
      </c>
      <c r="X20" s="56"/>
      <c r="Y20" s="6" t="str">
        <f t="shared" si="19"/>
        <v/>
      </c>
      <c r="Z20" s="56"/>
      <c r="AA20" s="60"/>
      <c r="AB20" s="56">
        <v>1</v>
      </c>
      <c r="AC20" s="6">
        <f t="shared" si="20"/>
        <v>14</v>
      </c>
      <c r="AD20" s="305">
        <v>2</v>
      </c>
      <c r="AE20" s="307">
        <f t="shared" si="21"/>
        <v>28</v>
      </c>
      <c r="AF20" s="268">
        <v>2</v>
      </c>
      <c r="AG20" s="59" t="s">
        <v>79</v>
      </c>
      <c r="AH20" s="57"/>
      <c r="AI20" s="6" t="str">
        <f t="shared" si="0"/>
        <v/>
      </c>
      <c r="AJ20" s="56"/>
      <c r="AK20" s="6" t="str">
        <f t="shared" si="1"/>
        <v/>
      </c>
      <c r="AL20" s="56"/>
      <c r="AM20" s="60"/>
      <c r="AN20" s="57"/>
      <c r="AO20" s="6" t="str">
        <f t="shared" si="2"/>
        <v/>
      </c>
      <c r="AP20" s="58"/>
      <c r="AQ20" s="6" t="str">
        <f t="shared" si="3"/>
        <v/>
      </c>
      <c r="AR20" s="58"/>
      <c r="AS20" s="61"/>
      <c r="AT20" s="56"/>
      <c r="AU20" s="6" t="str">
        <f t="shared" si="4"/>
        <v/>
      </c>
      <c r="AV20" s="56"/>
      <c r="AW20" s="6" t="str">
        <f t="shared" si="5"/>
        <v/>
      </c>
      <c r="AX20" s="56"/>
      <c r="AY20" s="56"/>
      <c r="AZ20" s="7">
        <f t="shared" si="6"/>
        <v>1</v>
      </c>
      <c r="BA20" s="6">
        <f t="shared" si="7"/>
        <v>14</v>
      </c>
      <c r="BB20" s="8">
        <f t="shared" si="8"/>
        <v>2</v>
      </c>
      <c r="BC20" s="6">
        <f t="shared" si="9"/>
        <v>28</v>
      </c>
      <c r="BD20" s="8">
        <f t="shared" si="10"/>
        <v>2</v>
      </c>
      <c r="BE20" s="9">
        <f t="shared" si="11"/>
        <v>3</v>
      </c>
      <c r="BF20" s="246" t="s">
        <v>386</v>
      </c>
      <c r="BG20" s="246" t="s">
        <v>147</v>
      </c>
    </row>
    <row r="21" spans="1:59" s="290" customFormat="1" ht="15.75" customHeight="1" x14ac:dyDescent="0.3">
      <c r="A21" s="311" t="s">
        <v>469</v>
      </c>
      <c r="B21" s="51" t="s">
        <v>31</v>
      </c>
      <c r="C21" s="311" t="s">
        <v>69</v>
      </c>
      <c r="D21" s="103"/>
      <c r="E21" s="6" t="str">
        <f t="shared" si="12"/>
        <v/>
      </c>
      <c r="F21" s="103"/>
      <c r="G21" s="6" t="str">
        <f t="shared" si="13"/>
        <v/>
      </c>
      <c r="H21" s="103"/>
      <c r="I21" s="104"/>
      <c r="J21" s="57"/>
      <c r="K21" s="6" t="str">
        <f t="shared" si="14"/>
        <v/>
      </c>
      <c r="L21" s="56"/>
      <c r="M21" s="6" t="str">
        <f t="shared" si="15"/>
        <v/>
      </c>
      <c r="N21" s="56"/>
      <c r="O21" s="60"/>
      <c r="P21" s="56"/>
      <c r="Q21" s="6" t="str">
        <f t="shared" si="16"/>
        <v/>
      </c>
      <c r="R21" s="56"/>
      <c r="S21" s="6" t="str">
        <f t="shared" si="17"/>
        <v/>
      </c>
      <c r="T21" s="56"/>
      <c r="U21" s="59"/>
      <c r="V21" s="57"/>
      <c r="W21" s="6" t="str">
        <f t="shared" si="18"/>
        <v/>
      </c>
      <c r="X21" s="56"/>
      <c r="Y21" s="6" t="str">
        <f t="shared" si="19"/>
        <v/>
      </c>
      <c r="Z21" s="56"/>
      <c r="AA21" s="60"/>
      <c r="AB21" s="56"/>
      <c r="AC21" s="6" t="str">
        <f t="shared" ref="AC21:AC33" si="22">IF(AB21*14=0,"",AB21*14)</f>
        <v/>
      </c>
      <c r="AD21" s="56"/>
      <c r="AE21" s="6" t="str">
        <f t="shared" ref="AE21:AE33" si="23">IF(AD21*14=0,"",AD21*14)</f>
        <v/>
      </c>
      <c r="AF21" s="217"/>
      <c r="AG21" s="59"/>
      <c r="AH21" s="57">
        <v>2</v>
      </c>
      <c r="AI21" s="6">
        <f t="shared" si="0"/>
        <v>28</v>
      </c>
      <c r="AJ21" s="56">
        <v>2</v>
      </c>
      <c r="AK21" s="6">
        <f t="shared" si="1"/>
        <v>28</v>
      </c>
      <c r="AL21" s="268">
        <v>4</v>
      </c>
      <c r="AM21" s="60" t="s">
        <v>15</v>
      </c>
      <c r="AN21" s="57"/>
      <c r="AO21" s="6" t="str">
        <f t="shared" si="2"/>
        <v/>
      </c>
      <c r="AP21" s="58"/>
      <c r="AQ21" s="6" t="str">
        <f t="shared" si="3"/>
        <v/>
      </c>
      <c r="AR21" s="58"/>
      <c r="AS21" s="61"/>
      <c r="AT21" s="56"/>
      <c r="AU21" s="6" t="str">
        <f t="shared" si="4"/>
        <v/>
      </c>
      <c r="AV21" s="56"/>
      <c r="AW21" s="6" t="str">
        <f t="shared" si="5"/>
        <v/>
      </c>
      <c r="AX21" s="56"/>
      <c r="AY21" s="56"/>
      <c r="AZ21" s="7">
        <f t="shared" si="6"/>
        <v>2</v>
      </c>
      <c r="BA21" s="6">
        <f t="shared" si="7"/>
        <v>28</v>
      </c>
      <c r="BB21" s="8">
        <f t="shared" si="8"/>
        <v>2</v>
      </c>
      <c r="BC21" s="6">
        <f t="shared" si="9"/>
        <v>28</v>
      </c>
      <c r="BD21" s="8">
        <f t="shared" si="10"/>
        <v>4</v>
      </c>
      <c r="BE21" s="9">
        <f t="shared" si="11"/>
        <v>4</v>
      </c>
      <c r="BF21" s="313" t="s">
        <v>386</v>
      </c>
      <c r="BG21" s="313" t="s">
        <v>147</v>
      </c>
    </row>
    <row r="22" spans="1:59" s="289" customFormat="1" ht="15.75" customHeight="1" x14ac:dyDescent="0.3">
      <c r="A22" s="267" t="s">
        <v>102</v>
      </c>
      <c r="B22" s="51" t="s">
        <v>31</v>
      </c>
      <c r="C22" s="267" t="s">
        <v>70</v>
      </c>
      <c r="D22" s="103"/>
      <c r="E22" s="6" t="str">
        <f t="shared" si="12"/>
        <v/>
      </c>
      <c r="F22" s="103"/>
      <c r="G22" s="6" t="str">
        <f t="shared" si="13"/>
        <v/>
      </c>
      <c r="H22" s="103"/>
      <c r="I22" s="104"/>
      <c r="J22" s="57"/>
      <c r="K22" s="6" t="str">
        <f t="shared" si="14"/>
        <v/>
      </c>
      <c r="L22" s="56"/>
      <c r="M22" s="6" t="str">
        <f t="shared" si="15"/>
        <v/>
      </c>
      <c r="N22" s="56"/>
      <c r="O22" s="60"/>
      <c r="P22" s="56"/>
      <c r="Q22" s="6" t="str">
        <f t="shared" si="16"/>
        <v/>
      </c>
      <c r="R22" s="56"/>
      <c r="S22" s="6" t="str">
        <f t="shared" si="17"/>
        <v/>
      </c>
      <c r="T22" s="56"/>
      <c r="U22" s="59"/>
      <c r="V22" s="57"/>
      <c r="W22" s="6" t="str">
        <f t="shared" si="18"/>
        <v/>
      </c>
      <c r="X22" s="56"/>
      <c r="Y22" s="6" t="str">
        <f t="shared" si="19"/>
        <v/>
      </c>
      <c r="Z22" s="56"/>
      <c r="AA22" s="60"/>
      <c r="AB22" s="56"/>
      <c r="AC22" s="6" t="str">
        <f t="shared" si="22"/>
        <v/>
      </c>
      <c r="AD22" s="56"/>
      <c r="AE22" s="6" t="str">
        <f t="shared" si="23"/>
        <v/>
      </c>
      <c r="AF22" s="56"/>
      <c r="AG22" s="59"/>
      <c r="AH22" s="57">
        <v>3</v>
      </c>
      <c r="AI22" s="6">
        <f t="shared" si="0"/>
        <v>42</v>
      </c>
      <c r="AJ22" s="56">
        <v>1</v>
      </c>
      <c r="AK22" s="6">
        <f t="shared" si="1"/>
        <v>14</v>
      </c>
      <c r="AL22" s="268">
        <v>4</v>
      </c>
      <c r="AM22" s="60" t="s">
        <v>15</v>
      </c>
      <c r="AN22" s="57"/>
      <c r="AO22" s="6" t="str">
        <f t="shared" si="2"/>
        <v/>
      </c>
      <c r="AP22" s="58"/>
      <c r="AQ22" s="6" t="str">
        <f t="shared" si="3"/>
        <v/>
      </c>
      <c r="AR22" s="58"/>
      <c r="AS22" s="61"/>
      <c r="AT22" s="56"/>
      <c r="AU22" s="6" t="str">
        <f t="shared" si="4"/>
        <v/>
      </c>
      <c r="AV22" s="56"/>
      <c r="AW22" s="6" t="str">
        <f t="shared" si="5"/>
        <v/>
      </c>
      <c r="AX22" s="56"/>
      <c r="AY22" s="56"/>
      <c r="AZ22" s="7">
        <f t="shared" si="6"/>
        <v>3</v>
      </c>
      <c r="BA22" s="6">
        <f t="shared" si="7"/>
        <v>42</v>
      </c>
      <c r="BB22" s="8">
        <f t="shared" si="8"/>
        <v>1</v>
      </c>
      <c r="BC22" s="6">
        <f t="shared" si="9"/>
        <v>14</v>
      </c>
      <c r="BD22" s="8">
        <f t="shared" si="10"/>
        <v>4</v>
      </c>
      <c r="BE22" s="9">
        <f t="shared" si="11"/>
        <v>4</v>
      </c>
      <c r="BF22" s="246" t="s">
        <v>386</v>
      </c>
      <c r="BG22" s="246" t="s">
        <v>147</v>
      </c>
    </row>
    <row r="23" spans="1:59" s="289" customFormat="1" ht="15.75" customHeight="1" x14ac:dyDescent="0.3">
      <c r="A23" s="267" t="s">
        <v>103</v>
      </c>
      <c r="B23" s="51" t="s">
        <v>31</v>
      </c>
      <c r="C23" s="267" t="s">
        <v>71</v>
      </c>
      <c r="D23" s="103"/>
      <c r="E23" s="6" t="str">
        <f t="shared" si="12"/>
        <v/>
      </c>
      <c r="F23" s="103"/>
      <c r="G23" s="6" t="str">
        <f t="shared" si="13"/>
        <v/>
      </c>
      <c r="H23" s="103"/>
      <c r="I23" s="104"/>
      <c r="J23" s="57"/>
      <c r="K23" s="6" t="str">
        <f t="shared" si="14"/>
        <v/>
      </c>
      <c r="L23" s="56"/>
      <c r="M23" s="6" t="str">
        <f t="shared" si="15"/>
        <v/>
      </c>
      <c r="N23" s="56"/>
      <c r="O23" s="60"/>
      <c r="P23" s="56"/>
      <c r="Q23" s="6" t="str">
        <f t="shared" si="16"/>
        <v/>
      </c>
      <c r="R23" s="56"/>
      <c r="S23" s="6" t="str">
        <f t="shared" si="17"/>
        <v/>
      </c>
      <c r="T23" s="56"/>
      <c r="U23" s="59"/>
      <c r="V23" s="57"/>
      <c r="W23" s="6" t="str">
        <f t="shared" si="18"/>
        <v/>
      </c>
      <c r="X23" s="56"/>
      <c r="Y23" s="6" t="str">
        <f t="shared" si="19"/>
        <v/>
      </c>
      <c r="Z23" s="56"/>
      <c r="AA23" s="60"/>
      <c r="AB23" s="56"/>
      <c r="AC23" s="6" t="str">
        <f t="shared" si="22"/>
        <v/>
      </c>
      <c r="AD23" s="56"/>
      <c r="AE23" s="6" t="str">
        <f t="shared" si="23"/>
        <v/>
      </c>
      <c r="AF23" s="56"/>
      <c r="AG23" s="59"/>
      <c r="AH23" s="57">
        <v>1</v>
      </c>
      <c r="AI23" s="6">
        <f t="shared" si="0"/>
        <v>14</v>
      </c>
      <c r="AJ23" s="56">
        <v>1</v>
      </c>
      <c r="AK23" s="6">
        <f t="shared" si="1"/>
        <v>14</v>
      </c>
      <c r="AL23" s="268">
        <v>2</v>
      </c>
      <c r="AM23" s="60" t="s">
        <v>79</v>
      </c>
      <c r="AN23" s="57"/>
      <c r="AO23" s="6" t="str">
        <f t="shared" si="2"/>
        <v/>
      </c>
      <c r="AP23" s="58"/>
      <c r="AQ23" s="6" t="str">
        <f t="shared" si="3"/>
        <v/>
      </c>
      <c r="AR23" s="58"/>
      <c r="AS23" s="61"/>
      <c r="AT23" s="56"/>
      <c r="AU23" s="6" t="str">
        <f t="shared" si="4"/>
        <v/>
      </c>
      <c r="AV23" s="56"/>
      <c r="AW23" s="6" t="str">
        <f t="shared" si="5"/>
        <v/>
      </c>
      <c r="AX23" s="56"/>
      <c r="AY23" s="56"/>
      <c r="AZ23" s="7">
        <f t="shared" si="6"/>
        <v>1</v>
      </c>
      <c r="BA23" s="6">
        <f t="shared" si="7"/>
        <v>14</v>
      </c>
      <c r="BB23" s="8">
        <f t="shared" si="8"/>
        <v>1</v>
      </c>
      <c r="BC23" s="6">
        <f t="shared" si="9"/>
        <v>14</v>
      </c>
      <c r="BD23" s="8">
        <f t="shared" si="10"/>
        <v>2</v>
      </c>
      <c r="BE23" s="9">
        <f t="shared" si="11"/>
        <v>2</v>
      </c>
      <c r="BF23" s="246" t="s">
        <v>386</v>
      </c>
      <c r="BG23" s="246" t="s">
        <v>147</v>
      </c>
    </row>
    <row r="24" spans="1:59" s="289" customFormat="1" ht="15.75" customHeight="1" x14ac:dyDescent="0.3">
      <c r="A24" s="267" t="s">
        <v>104</v>
      </c>
      <c r="B24" s="51" t="s">
        <v>31</v>
      </c>
      <c r="C24" s="267" t="s">
        <v>150</v>
      </c>
      <c r="D24" s="103"/>
      <c r="E24" s="6" t="str">
        <f t="shared" si="12"/>
        <v/>
      </c>
      <c r="F24" s="103"/>
      <c r="G24" s="6" t="str">
        <f t="shared" si="13"/>
        <v/>
      </c>
      <c r="H24" s="103"/>
      <c r="I24" s="104"/>
      <c r="J24" s="57"/>
      <c r="K24" s="6" t="str">
        <f t="shared" si="14"/>
        <v/>
      </c>
      <c r="L24" s="56"/>
      <c r="M24" s="6" t="str">
        <f t="shared" si="15"/>
        <v/>
      </c>
      <c r="N24" s="56"/>
      <c r="O24" s="60"/>
      <c r="P24" s="56"/>
      <c r="Q24" s="6" t="str">
        <f t="shared" si="16"/>
        <v/>
      </c>
      <c r="R24" s="56"/>
      <c r="S24" s="6" t="str">
        <f t="shared" si="17"/>
        <v/>
      </c>
      <c r="T24" s="56"/>
      <c r="U24" s="59"/>
      <c r="V24" s="57"/>
      <c r="W24" s="6" t="str">
        <f t="shared" si="18"/>
        <v/>
      </c>
      <c r="X24" s="56"/>
      <c r="Y24" s="6" t="str">
        <f t="shared" si="19"/>
        <v/>
      </c>
      <c r="Z24" s="56"/>
      <c r="AA24" s="60"/>
      <c r="AB24" s="56"/>
      <c r="AC24" s="6" t="str">
        <f t="shared" si="22"/>
        <v/>
      </c>
      <c r="AD24" s="56"/>
      <c r="AE24" s="6" t="str">
        <f t="shared" si="23"/>
        <v/>
      </c>
      <c r="AF24" s="56"/>
      <c r="AG24" s="59"/>
      <c r="AH24" s="57">
        <v>3</v>
      </c>
      <c r="AI24" s="6">
        <f t="shared" si="0"/>
        <v>42</v>
      </c>
      <c r="AJ24" s="56">
        <v>1</v>
      </c>
      <c r="AK24" s="6">
        <f t="shared" si="1"/>
        <v>14</v>
      </c>
      <c r="AL24" s="268">
        <v>4</v>
      </c>
      <c r="AM24" s="60" t="s">
        <v>79</v>
      </c>
      <c r="AN24" s="57"/>
      <c r="AO24" s="6" t="str">
        <f t="shared" si="2"/>
        <v/>
      </c>
      <c r="AP24" s="58"/>
      <c r="AQ24" s="6" t="str">
        <f t="shared" si="3"/>
        <v/>
      </c>
      <c r="AR24" s="58"/>
      <c r="AS24" s="61"/>
      <c r="AT24" s="56"/>
      <c r="AU24" s="6" t="str">
        <f t="shared" si="4"/>
        <v/>
      </c>
      <c r="AV24" s="56"/>
      <c r="AW24" s="6" t="str">
        <f t="shared" si="5"/>
        <v/>
      </c>
      <c r="AX24" s="56"/>
      <c r="AY24" s="56"/>
      <c r="AZ24" s="7">
        <f t="shared" si="6"/>
        <v>3</v>
      </c>
      <c r="BA24" s="6">
        <f t="shared" si="7"/>
        <v>42</v>
      </c>
      <c r="BB24" s="8">
        <f t="shared" si="8"/>
        <v>1</v>
      </c>
      <c r="BC24" s="6">
        <f t="shared" si="9"/>
        <v>14</v>
      </c>
      <c r="BD24" s="8">
        <f t="shared" si="10"/>
        <v>4</v>
      </c>
      <c r="BE24" s="9">
        <f t="shared" si="11"/>
        <v>4</v>
      </c>
      <c r="BF24" s="246" t="s">
        <v>386</v>
      </c>
      <c r="BG24" s="246" t="s">
        <v>149</v>
      </c>
    </row>
    <row r="25" spans="1:59" s="289" customFormat="1" ht="15.75" customHeight="1" x14ac:dyDescent="0.3">
      <c r="A25" s="267" t="s">
        <v>438</v>
      </c>
      <c r="B25" s="51" t="s">
        <v>31</v>
      </c>
      <c r="C25" s="241" t="s">
        <v>90</v>
      </c>
      <c r="D25" s="103"/>
      <c r="E25" s="6" t="str">
        <f t="shared" si="12"/>
        <v/>
      </c>
      <c r="F25" s="103"/>
      <c r="G25" s="6" t="str">
        <f t="shared" si="13"/>
        <v/>
      </c>
      <c r="H25" s="103"/>
      <c r="I25" s="104"/>
      <c r="J25" s="57"/>
      <c r="K25" s="6" t="str">
        <f t="shared" si="14"/>
        <v/>
      </c>
      <c r="L25" s="56"/>
      <c r="M25" s="6" t="str">
        <f t="shared" si="15"/>
        <v/>
      </c>
      <c r="N25" s="56"/>
      <c r="O25" s="60"/>
      <c r="P25" s="56"/>
      <c r="Q25" s="6" t="str">
        <f t="shared" si="16"/>
        <v/>
      </c>
      <c r="R25" s="56"/>
      <c r="S25" s="6" t="str">
        <f t="shared" si="17"/>
        <v/>
      </c>
      <c r="T25" s="56"/>
      <c r="U25" s="59"/>
      <c r="V25" s="57"/>
      <c r="W25" s="6" t="str">
        <f t="shared" si="18"/>
        <v/>
      </c>
      <c r="X25" s="56"/>
      <c r="Y25" s="6" t="str">
        <f t="shared" si="19"/>
        <v/>
      </c>
      <c r="Z25" s="56"/>
      <c r="AA25" s="60"/>
      <c r="AB25" s="56"/>
      <c r="AC25" s="6" t="str">
        <f t="shared" si="22"/>
        <v/>
      </c>
      <c r="AD25" s="56"/>
      <c r="AE25" s="6" t="str">
        <f t="shared" si="23"/>
        <v/>
      </c>
      <c r="AF25" s="56"/>
      <c r="AG25" s="59"/>
      <c r="AH25" s="57"/>
      <c r="AI25" s="6" t="str">
        <f t="shared" si="0"/>
        <v/>
      </c>
      <c r="AJ25" s="56"/>
      <c r="AK25" s="6" t="str">
        <f t="shared" si="1"/>
        <v/>
      </c>
      <c r="AL25" s="56"/>
      <c r="AM25" s="60"/>
      <c r="AN25" s="57">
        <v>3</v>
      </c>
      <c r="AO25" s="6">
        <f t="shared" si="2"/>
        <v>42</v>
      </c>
      <c r="AP25" s="58">
        <v>2</v>
      </c>
      <c r="AQ25" s="6">
        <f t="shared" si="3"/>
        <v>28</v>
      </c>
      <c r="AR25" s="269">
        <v>5</v>
      </c>
      <c r="AS25" s="61" t="s">
        <v>79</v>
      </c>
      <c r="AT25" s="56"/>
      <c r="AU25" s="6" t="str">
        <f t="shared" si="4"/>
        <v/>
      </c>
      <c r="AV25" s="56"/>
      <c r="AW25" s="6" t="str">
        <f t="shared" si="5"/>
        <v/>
      </c>
      <c r="AX25" s="56"/>
      <c r="AY25" s="56"/>
      <c r="AZ25" s="7">
        <f t="shared" si="6"/>
        <v>3</v>
      </c>
      <c r="BA25" s="6">
        <f t="shared" si="7"/>
        <v>42</v>
      </c>
      <c r="BB25" s="8">
        <f t="shared" si="8"/>
        <v>2</v>
      </c>
      <c r="BC25" s="6">
        <f t="shared" si="9"/>
        <v>28</v>
      </c>
      <c r="BD25" s="8">
        <f t="shared" si="10"/>
        <v>5</v>
      </c>
      <c r="BE25" s="9">
        <f t="shared" si="11"/>
        <v>5</v>
      </c>
      <c r="BF25" s="246" t="s">
        <v>386</v>
      </c>
      <c r="BG25" s="246" t="s">
        <v>147</v>
      </c>
    </row>
    <row r="26" spans="1:59" s="289" customFormat="1" ht="15.75" customHeight="1" x14ac:dyDescent="0.3">
      <c r="A26" s="267" t="s">
        <v>439</v>
      </c>
      <c r="B26" s="51" t="s">
        <v>31</v>
      </c>
      <c r="C26" s="241" t="s">
        <v>91</v>
      </c>
      <c r="D26" s="103"/>
      <c r="E26" s="6" t="str">
        <f t="shared" si="12"/>
        <v/>
      </c>
      <c r="F26" s="103"/>
      <c r="G26" s="6" t="str">
        <f t="shared" si="13"/>
        <v/>
      </c>
      <c r="H26" s="103"/>
      <c r="I26" s="104"/>
      <c r="J26" s="57"/>
      <c r="K26" s="6" t="str">
        <f t="shared" si="14"/>
        <v/>
      </c>
      <c r="L26" s="56"/>
      <c r="M26" s="6" t="str">
        <f t="shared" si="15"/>
        <v/>
      </c>
      <c r="N26" s="56"/>
      <c r="O26" s="60"/>
      <c r="P26" s="56"/>
      <c r="Q26" s="6" t="str">
        <f t="shared" si="16"/>
        <v/>
      </c>
      <c r="R26" s="56"/>
      <c r="S26" s="6" t="str">
        <f t="shared" si="17"/>
        <v/>
      </c>
      <c r="T26" s="56"/>
      <c r="U26" s="59"/>
      <c r="V26" s="57"/>
      <c r="W26" s="6" t="str">
        <f t="shared" si="18"/>
        <v/>
      </c>
      <c r="X26" s="56"/>
      <c r="Y26" s="6" t="str">
        <f t="shared" si="19"/>
        <v/>
      </c>
      <c r="Z26" s="56"/>
      <c r="AA26" s="60"/>
      <c r="AB26" s="56"/>
      <c r="AC26" s="6" t="str">
        <f t="shared" si="22"/>
        <v/>
      </c>
      <c r="AD26" s="56"/>
      <c r="AE26" s="6" t="str">
        <f t="shared" si="23"/>
        <v/>
      </c>
      <c r="AF26" s="56"/>
      <c r="AG26" s="59"/>
      <c r="AH26" s="57"/>
      <c r="AI26" s="6" t="str">
        <f t="shared" si="0"/>
        <v/>
      </c>
      <c r="AJ26" s="56"/>
      <c r="AK26" s="6" t="str">
        <f t="shared" si="1"/>
        <v/>
      </c>
      <c r="AL26" s="56"/>
      <c r="AM26" s="60"/>
      <c r="AN26" s="57">
        <v>2</v>
      </c>
      <c r="AO26" s="6">
        <f t="shared" si="2"/>
        <v>28</v>
      </c>
      <c r="AP26" s="58">
        <v>2</v>
      </c>
      <c r="AQ26" s="6">
        <f t="shared" si="3"/>
        <v>28</v>
      </c>
      <c r="AR26" s="269">
        <v>4</v>
      </c>
      <c r="AS26" s="61" t="s">
        <v>79</v>
      </c>
      <c r="AT26" s="56"/>
      <c r="AU26" s="6" t="str">
        <f t="shared" si="4"/>
        <v/>
      </c>
      <c r="AV26" s="56"/>
      <c r="AW26" s="6" t="str">
        <f t="shared" si="5"/>
        <v/>
      </c>
      <c r="AX26" s="56"/>
      <c r="AY26" s="56"/>
      <c r="AZ26" s="7">
        <f t="shared" si="6"/>
        <v>2</v>
      </c>
      <c r="BA26" s="6">
        <f t="shared" si="7"/>
        <v>28</v>
      </c>
      <c r="BB26" s="8">
        <f t="shared" si="8"/>
        <v>2</v>
      </c>
      <c r="BC26" s="6">
        <f t="shared" si="9"/>
        <v>28</v>
      </c>
      <c r="BD26" s="8">
        <f t="shared" si="10"/>
        <v>4</v>
      </c>
      <c r="BE26" s="9">
        <f t="shared" si="11"/>
        <v>4</v>
      </c>
      <c r="BF26" s="246" t="s">
        <v>386</v>
      </c>
      <c r="BG26" s="246" t="s">
        <v>148</v>
      </c>
    </row>
    <row r="27" spans="1:59" s="289" customFormat="1" ht="15.75" customHeight="1" x14ac:dyDescent="0.3">
      <c r="A27" s="267" t="s">
        <v>440</v>
      </c>
      <c r="B27" s="51" t="s">
        <v>31</v>
      </c>
      <c r="C27" s="241" t="s">
        <v>92</v>
      </c>
      <c r="D27" s="103"/>
      <c r="E27" s="6" t="str">
        <f t="shared" si="12"/>
        <v/>
      </c>
      <c r="F27" s="103"/>
      <c r="G27" s="6" t="str">
        <f t="shared" si="13"/>
        <v/>
      </c>
      <c r="H27" s="103"/>
      <c r="I27" s="104"/>
      <c r="J27" s="57"/>
      <c r="K27" s="6" t="str">
        <f t="shared" si="14"/>
        <v/>
      </c>
      <c r="L27" s="56"/>
      <c r="M27" s="6" t="str">
        <f t="shared" si="15"/>
        <v/>
      </c>
      <c r="N27" s="56"/>
      <c r="O27" s="60"/>
      <c r="P27" s="56"/>
      <c r="Q27" s="6" t="str">
        <f t="shared" si="16"/>
        <v/>
      </c>
      <c r="R27" s="56"/>
      <c r="S27" s="6" t="str">
        <f t="shared" si="17"/>
        <v/>
      </c>
      <c r="T27" s="56"/>
      <c r="U27" s="59"/>
      <c r="V27" s="57"/>
      <c r="W27" s="6" t="str">
        <f t="shared" si="18"/>
        <v/>
      </c>
      <c r="X27" s="56"/>
      <c r="Y27" s="6" t="str">
        <f t="shared" si="19"/>
        <v/>
      </c>
      <c r="Z27" s="56"/>
      <c r="AA27" s="60"/>
      <c r="AB27" s="56"/>
      <c r="AC27" s="6" t="str">
        <f t="shared" si="22"/>
        <v/>
      </c>
      <c r="AD27" s="56"/>
      <c r="AE27" s="6" t="str">
        <f t="shared" si="23"/>
        <v/>
      </c>
      <c r="AF27" s="56"/>
      <c r="AG27" s="59"/>
      <c r="AH27" s="57"/>
      <c r="AI27" s="6" t="str">
        <f t="shared" si="0"/>
        <v/>
      </c>
      <c r="AJ27" s="56"/>
      <c r="AK27" s="6" t="str">
        <f t="shared" si="1"/>
        <v/>
      </c>
      <c r="AL27" s="56"/>
      <c r="AM27" s="60"/>
      <c r="AN27" s="57">
        <v>3</v>
      </c>
      <c r="AO27" s="6">
        <f t="shared" si="2"/>
        <v>42</v>
      </c>
      <c r="AP27" s="58">
        <v>2</v>
      </c>
      <c r="AQ27" s="6">
        <f t="shared" si="3"/>
        <v>28</v>
      </c>
      <c r="AR27" s="269">
        <v>5</v>
      </c>
      <c r="AS27" s="61" t="s">
        <v>112</v>
      </c>
      <c r="AT27" s="56"/>
      <c r="AU27" s="6" t="str">
        <f t="shared" si="4"/>
        <v/>
      </c>
      <c r="AV27" s="56"/>
      <c r="AW27" s="6" t="str">
        <f t="shared" si="5"/>
        <v/>
      </c>
      <c r="AX27" s="56"/>
      <c r="AY27" s="56"/>
      <c r="AZ27" s="7">
        <f t="shared" si="6"/>
        <v>3</v>
      </c>
      <c r="BA27" s="6">
        <f t="shared" si="7"/>
        <v>42</v>
      </c>
      <c r="BB27" s="8">
        <f t="shared" si="8"/>
        <v>2</v>
      </c>
      <c r="BC27" s="6">
        <f t="shared" si="9"/>
        <v>28</v>
      </c>
      <c r="BD27" s="8">
        <f t="shared" si="10"/>
        <v>5</v>
      </c>
      <c r="BE27" s="9">
        <f t="shared" si="11"/>
        <v>5</v>
      </c>
      <c r="BF27" s="246" t="s">
        <v>386</v>
      </c>
      <c r="BG27" s="246" t="s">
        <v>147</v>
      </c>
    </row>
    <row r="28" spans="1:59" s="289" customFormat="1" ht="15.75" customHeight="1" x14ac:dyDescent="0.3">
      <c r="A28" s="267" t="s">
        <v>441</v>
      </c>
      <c r="B28" s="51" t="s">
        <v>31</v>
      </c>
      <c r="C28" s="241" t="s">
        <v>93</v>
      </c>
      <c r="D28" s="103"/>
      <c r="E28" s="6" t="str">
        <f t="shared" si="12"/>
        <v/>
      </c>
      <c r="F28" s="103"/>
      <c r="G28" s="6" t="str">
        <f t="shared" si="13"/>
        <v/>
      </c>
      <c r="H28" s="103"/>
      <c r="I28" s="104"/>
      <c r="J28" s="57"/>
      <c r="K28" s="6" t="str">
        <f t="shared" si="14"/>
        <v/>
      </c>
      <c r="L28" s="56"/>
      <c r="M28" s="6" t="str">
        <f t="shared" si="15"/>
        <v/>
      </c>
      <c r="N28" s="56"/>
      <c r="O28" s="60"/>
      <c r="P28" s="56"/>
      <c r="Q28" s="6" t="str">
        <f t="shared" si="16"/>
        <v/>
      </c>
      <c r="R28" s="56"/>
      <c r="S28" s="6" t="str">
        <f t="shared" si="17"/>
        <v/>
      </c>
      <c r="T28" s="56"/>
      <c r="U28" s="59"/>
      <c r="V28" s="57"/>
      <c r="W28" s="6" t="str">
        <f t="shared" si="18"/>
        <v/>
      </c>
      <c r="X28" s="56"/>
      <c r="Y28" s="6" t="str">
        <f t="shared" si="19"/>
        <v/>
      </c>
      <c r="Z28" s="56"/>
      <c r="AA28" s="60"/>
      <c r="AB28" s="56"/>
      <c r="AC28" s="6" t="str">
        <f t="shared" si="22"/>
        <v/>
      </c>
      <c r="AD28" s="56"/>
      <c r="AE28" s="6" t="str">
        <f t="shared" si="23"/>
        <v/>
      </c>
      <c r="AF28" s="56"/>
      <c r="AG28" s="59"/>
      <c r="AH28" s="57"/>
      <c r="AI28" s="6" t="str">
        <f t="shared" si="0"/>
        <v/>
      </c>
      <c r="AJ28" s="56"/>
      <c r="AK28" s="6" t="str">
        <f t="shared" si="1"/>
        <v/>
      </c>
      <c r="AL28" s="56"/>
      <c r="AM28" s="60"/>
      <c r="AN28" s="57">
        <v>2</v>
      </c>
      <c r="AO28" s="6">
        <f t="shared" si="2"/>
        <v>28</v>
      </c>
      <c r="AP28" s="58">
        <v>2</v>
      </c>
      <c r="AQ28" s="6">
        <f t="shared" si="3"/>
        <v>28</v>
      </c>
      <c r="AR28" s="269">
        <v>4</v>
      </c>
      <c r="AS28" s="61" t="s">
        <v>15</v>
      </c>
      <c r="AT28" s="56"/>
      <c r="AU28" s="6" t="str">
        <f t="shared" si="4"/>
        <v/>
      </c>
      <c r="AV28" s="56"/>
      <c r="AW28" s="6" t="str">
        <f t="shared" si="5"/>
        <v/>
      </c>
      <c r="AX28" s="56"/>
      <c r="AY28" s="56"/>
      <c r="AZ28" s="7">
        <f t="shared" si="6"/>
        <v>2</v>
      </c>
      <c r="BA28" s="6">
        <f t="shared" si="7"/>
        <v>28</v>
      </c>
      <c r="BB28" s="8">
        <f t="shared" si="8"/>
        <v>2</v>
      </c>
      <c r="BC28" s="6">
        <f t="shared" si="9"/>
        <v>28</v>
      </c>
      <c r="BD28" s="8">
        <f t="shared" si="10"/>
        <v>4</v>
      </c>
      <c r="BE28" s="9">
        <f t="shared" si="11"/>
        <v>4</v>
      </c>
      <c r="BF28" s="246" t="s">
        <v>386</v>
      </c>
      <c r="BG28" s="246" t="s">
        <v>148</v>
      </c>
    </row>
    <row r="29" spans="1:59" s="93" customFormat="1" ht="15.75" customHeight="1" x14ac:dyDescent="0.3">
      <c r="A29" s="497" t="s">
        <v>534</v>
      </c>
      <c r="B29" s="51" t="s">
        <v>31</v>
      </c>
      <c r="C29" s="241" t="s">
        <v>94</v>
      </c>
      <c r="D29" s="103"/>
      <c r="E29" s="6" t="str">
        <f t="shared" si="12"/>
        <v/>
      </c>
      <c r="F29" s="103"/>
      <c r="G29" s="6" t="str">
        <f t="shared" si="13"/>
        <v/>
      </c>
      <c r="H29" s="103"/>
      <c r="I29" s="104"/>
      <c r="J29" s="57"/>
      <c r="K29" s="6" t="str">
        <f t="shared" si="14"/>
        <v/>
      </c>
      <c r="L29" s="56"/>
      <c r="M29" s="6" t="str">
        <f t="shared" si="15"/>
        <v/>
      </c>
      <c r="N29" s="56"/>
      <c r="O29" s="60"/>
      <c r="P29" s="56"/>
      <c r="Q29" s="6" t="str">
        <f t="shared" si="16"/>
        <v/>
      </c>
      <c r="R29" s="56"/>
      <c r="S29" s="6" t="str">
        <f t="shared" si="17"/>
        <v/>
      </c>
      <c r="T29" s="56"/>
      <c r="U29" s="59"/>
      <c r="V29" s="57"/>
      <c r="W29" s="6" t="str">
        <f t="shared" si="18"/>
        <v/>
      </c>
      <c r="X29" s="56"/>
      <c r="Y29" s="6" t="str">
        <f t="shared" si="19"/>
        <v/>
      </c>
      <c r="Z29" s="56"/>
      <c r="AA29" s="60"/>
      <c r="AB29" s="56"/>
      <c r="AC29" s="6" t="str">
        <f t="shared" si="22"/>
        <v/>
      </c>
      <c r="AD29" s="56"/>
      <c r="AE29" s="6" t="str">
        <f t="shared" si="23"/>
        <v/>
      </c>
      <c r="AF29" s="56"/>
      <c r="AG29" s="59"/>
      <c r="AH29" s="57"/>
      <c r="AI29" s="6" t="str">
        <f t="shared" si="0"/>
        <v/>
      </c>
      <c r="AJ29" s="56"/>
      <c r="AK29" s="6" t="str">
        <f t="shared" si="1"/>
        <v/>
      </c>
      <c r="AL29" s="56"/>
      <c r="AM29" s="60"/>
      <c r="AN29" s="57"/>
      <c r="AO29" s="6" t="str">
        <f t="shared" si="2"/>
        <v/>
      </c>
      <c r="AP29" s="58"/>
      <c r="AQ29" s="6" t="str">
        <f t="shared" si="3"/>
        <v/>
      </c>
      <c r="AR29" s="58"/>
      <c r="AS29" s="61"/>
      <c r="AT29" s="305">
        <v>2</v>
      </c>
      <c r="AU29" s="307">
        <f t="shared" si="4"/>
        <v>28</v>
      </c>
      <c r="AV29" s="305">
        <v>4</v>
      </c>
      <c r="AW29" s="307">
        <f t="shared" si="5"/>
        <v>56</v>
      </c>
      <c r="AX29" s="339">
        <v>6</v>
      </c>
      <c r="AY29" s="305" t="s">
        <v>97</v>
      </c>
      <c r="AZ29" s="7">
        <f t="shared" si="6"/>
        <v>2</v>
      </c>
      <c r="BA29" s="6">
        <f t="shared" si="7"/>
        <v>28</v>
      </c>
      <c r="BB29" s="8">
        <f t="shared" si="8"/>
        <v>4</v>
      </c>
      <c r="BC29" s="6">
        <f t="shared" si="9"/>
        <v>56</v>
      </c>
      <c r="BD29" s="8">
        <f t="shared" si="10"/>
        <v>6</v>
      </c>
      <c r="BE29" s="9">
        <f t="shared" si="11"/>
        <v>6</v>
      </c>
      <c r="BF29" s="246" t="s">
        <v>386</v>
      </c>
      <c r="BG29" s="246" t="s">
        <v>147</v>
      </c>
    </row>
    <row r="30" spans="1:59" s="291" customFormat="1" ht="15.75" customHeight="1" x14ac:dyDescent="0.3">
      <c r="A30" s="497" t="s">
        <v>535</v>
      </c>
      <c r="B30" s="51" t="s">
        <v>31</v>
      </c>
      <c r="C30" s="241" t="s">
        <v>95</v>
      </c>
      <c r="D30" s="103"/>
      <c r="E30" s="6" t="str">
        <f t="shared" si="12"/>
        <v/>
      </c>
      <c r="F30" s="103"/>
      <c r="G30" s="6" t="str">
        <f t="shared" si="13"/>
        <v/>
      </c>
      <c r="H30" s="103"/>
      <c r="I30" s="104"/>
      <c r="J30" s="57"/>
      <c r="K30" s="6" t="str">
        <f t="shared" si="14"/>
        <v/>
      </c>
      <c r="L30" s="56"/>
      <c r="M30" s="6" t="str">
        <f t="shared" si="15"/>
        <v/>
      </c>
      <c r="N30" s="56"/>
      <c r="O30" s="60"/>
      <c r="P30" s="56"/>
      <c r="Q30" s="6" t="str">
        <f t="shared" si="16"/>
        <v/>
      </c>
      <c r="R30" s="56"/>
      <c r="S30" s="6" t="str">
        <f t="shared" si="17"/>
        <v/>
      </c>
      <c r="T30" s="56"/>
      <c r="U30" s="59"/>
      <c r="V30" s="57"/>
      <c r="W30" s="6" t="str">
        <f t="shared" si="18"/>
        <v/>
      </c>
      <c r="X30" s="56"/>
      <c r="Y30" s="6" t="str">
        <f t="shared" si="19"/>
        <v/>
      </c>
      <c r="Z30" s="56"/>
      <c r="AA30" s="60"/>
      <c r="AB30" s="56"/>
      <c r="AC30" s="6" t="str">
        <f t="shared" si="22"/>
        <v/>
      </c>
      <c r="AD30" s="56"/>
      <c r="AE30" s="6" t="str">
        <f t="shared" si="23"/>
        <v/>
      </c>
      <c r="AF30" s="56"/>
      <c r="AG30" s="59"/>
      <c r="AH30" s="57"/>
      <c r="AI30" s="6" t="str">
        <f t="shared" si="0"/>
        <v/>
      </c>
      <c r="AJ30" s="56"/>
      <c r="AK30" s="6" t="str">
        <f t="shared" si="1"/>
        <v/>
      </c>
      <c r="AL30" s="56"/>
      <c r="AM30" s="60"/>
      <c r="AN30" s="57"/>
      <c r="AO30" s="6" t="str">
        <f t="shared" si="2"/>
        <v/>
      </c>
      <c r="AP30" s="58"/>
      <c r="AQ30" s="6" t="str">
        <f t="shared" si="3"/>
        <v/>
      </c>
      <c r="AR30" s="58"/>
      <c r="AS30" s="61"/>
      <c r="AT30" s="305">
        <v>2</v>
      </c>
      <c r="AU30" s="307">
        <f t="shared" si="4"/>
        <v>28</v>
      </c>
      <c r="AV30" s="305">
        <v>4</v>
      </c>
      <c r="AW30" s="307">
        <f t="shared" si="5"/>
        <v>56</v>
      </c>
      <c r="AX30" s="339">
        <v>6</v>
      </c>
      <c r="AY30" s="305" t="s">
        <v>79</v>
      </c>
      <c r="AZ30" s="7">
        <f t="shared" si="6"/>
        <v>2</v>
      </c>
      <c r="BA30" s="6">
        <f t="shared" si="7"/>
        <v>28</v>
      </c>
      <c r="BB30" s="8">
        <f t="shared" si="8"/>
        <v>4</v>
      </c>
      <c r="BC30" s="6">
        <f t="shared" si="9"/>
        <v>56</v>
      </c>
      <c r="BD30" s="8">
        <f t="shared" si="10"/>
        <v>6</v>
      </c>
      <c r="BE30" s="9">
        <f t="shared" si="11"/>
        <v>6</v>
      </c>
      <c r="BF30" s="246" t="s">
        <v>386</v>
      </c>
      <c r="BG30" s="246" t="s">
        <v>147</v>
      </c>
    </row>
    <row r="31" spans="1:59" s="291" customFormat="1" ht="15.75" customHeight="1" x14ac:dyDescent="0.3">
      <c r="A31" s="267" t="s">
        <v>442</v>
      </c>
      <c r="B31" s="51" t="s">
        <v>31</v>
      </c>
      <c r="C31" s="241" t="s">
        <v>96</v>
      </c>
      <c r="D31" s="103"/>
      <c r="E31" s="6" t="str">
        <f t="shared" si="12"/>
        <v/>
      </c>
      <c r="F31" s="103"/>
      <c r="G31" s="6" t="str">
        <f t="shared" si="13"/>
        <v/>
      </c>
      <c r="H31" s="103"/>
      <c r="I31" s="104"/>
      <c r="J31" s="57"/>
      <c r="K31" s="6" t="str">
        <f t="shared" si="14"/>
        <v/>
      </c>
      <c r="L31" s="56"/>
      <c r="M31" s="6" t="str">
        <f t="shared" si="15"/>
        <v/>
      </c>
      <c r="N31" s="56"/>
      <c r="O31" s="60"/>
      <c r="P31" s="56"/>
      <c r="Q31" s="6" t="str">
        <f t="shared" si="16"/>
        <v/>
      </c>
      <c r="R31" s="56"/>
      <c r="S31" s="6" t="str">
        <f t="shared" si="17"/>
        <v/>
      </c>
      <c r="T31" s="56"/>
      <c r="U31" s="59"/>
      <c r="V31" s="57"/>
      <c r="W31" s="6" t="str">
        <f t="shared" si="18"/>
        <v/>
      </c>
      <c r="X31" s="56"/>
      <c r="Y31" s="6" t="str">
        <f t="shared" si="19"/>
        <v/>
      </c>
      <c r="Z31" s="56"/>
      <c r="AA31" s="60"/>
      <c r="AB31" s="56"/>
      <c r="AC31" s="6" t="str">
        <f t="shared" si="22"/>
        <v/>
      </c>
      <c r="AD31" s="56"/>
      <c r="AE31" s="6" t="str">
        <f t="shared" si="23"/>
        <v/>
      </c>
      <c r="AF31" s="56"/>
      <c r="AG31" s="59"/>
      <c r="AH31" s="57"/>
      <c r="AI31" s="6" t="str">
        <f t="shared" si="0"/>
        <v/>
      </c>
      <c r="AJ31" s="56"/>
      <c r="AK31" s="6" t="str">
        <f t="shared" si="1"/>
        <v/>
      </c>
      <c r="AL31" s="56"/>
      <c r="AM31" s="60"/>
      <c r="AN31" s="57"/>
      <c r="AO31" s="6" t="str">
        <f t="shared" si="2"/>
        <v/>
      </c>
      <c r="AP31" s="58"/>
      <c r="AQ31" s="6" t="str">
        <f t="shared" si="3"/>
        <v/>
      </c>
      <c r="AR31" s="58"/>
      <c r="AS31" s="61"/>
      <c r="AT31" s="305">
        <v>2</v>
      </c>
      <c r="AU31" s="307">
        <f t="shared" si="4"/>
        <v>28</v>
      </c>
      <c r="AV31" s="305">
        <v>2</v>
      </c>
      <c r="AW31" s="307">
        <f t="shared" si="5"/>
        <v>28</v>
      </c>
      <c r="AX31" s="338">
        <v>4</v>
      </c>
      <c r="AY31" s="305" t="s">
        <v>15</v>
      </c>
      <c r="AZ31" s="7">
        <f t="shared" si="6"/>
        <v>2</v>
      </c>
      <c r="BA31" s="6">
        <f t="shared" si="7"/>
        <v>28</v>
      </c>
      <c r="BB31" s="8">
        <f t="shared" si="8"/>
        <v>2</v>
      </c>
      <c r="BC31" s="6">
        <f t="shared" si="9"/>
        <v>28</v>
      </c>
      <c r="BD31" s="8">
        <f t="shared" si="10"/>
        <v>4</v>
      </c>
      <c r="BE31" s="9">
        <f t="shared" si="11"/>
        <v>4</v>
      </c>
      <c r="BF31" s="246" t="s">
        <v>386</v>
      </c>
      <c r="BG31" s="246" t="s">
        <v>148</v>
      </c>
    </row>
    <row r="32" spans="1:59" s="2" customFormat="1" ht="15.75" customHeight="1" x14ac:dyDescent="0.3">
      <c r="A32" s="267"/>
      <c r="B32" s="51" t="s">
        <v>31</v>
      </c>
      <c r="C32" s="266"/>
      <c r="D32" s="103"/>
      <c r="E32" s="6" t="str">
        <f t="shared" si="12"/>
        <v/>
      </c>
      <c r="F32" s="103"/>
      <c r="G32" s="6" t="str">
        <f t="shared" si="13"/>
        <v/>
      </c>
      <c r="H32" s="103"/>
      <c r="I32" s="104"/>
      <c r="J32" s="57"/>
      <c r="K32" s="6" t="str">
        <f t="shared" si="14"/>
        <v/>
      </c>
      <c r="L32" s="56"/>
      <c r="M32" s="6" t="str">
        <f t="shared" si="15"/>
        <v/>
      </c>
      <c r="N32" s="56"/>
      <c r="O32" s="60"/>
      <c r="P32" s="56"/>
      <c r="Q32" s="6" t="str">
        <f t="shared" si="16"/>
        <v/>
      </c>
      <c r="R32" s="56"/>
      <c r="S32" s="6" t="str">
        <f t="shared" si="17"/>
        <v/>
      </c>
      <c r="T32" s="56"/>
      <c r="U32" s="59"/>
      <c r="V32" s="57"/>
      <c r="W32" s="6" t="str">
        <f t="shared" si="18"/>
        <v/>
      </c>
      <c r="X32" s="56"/>
      <c r="Y32" s="6" t="str">
        <f t="shared" si="19"/>
        <v/>
      </c>
      <c r="Z32" s="56"/>
      <c r="AA32" s="60"/>
      <c r="AB32" s="56"/>
      <c r="AC32" s="6" t="str">
        <f t="shared" si="22"/>
        <v/>
      </c>
      <c r="AD32" s="56"/>
      <c r="AE32" s="6" t="str">
        <f t="shared" si="23"/>
        <v/>
      </c>
      <c r="AF32" s="56"/>
      <c r="AG32" s="59"/>
      <c r="AH32" s="57"/>
      <c r="AI32" s="6" t="str">
        <f t="shared" si="0"/>
        <v/>
      </c>
      <c r="AJ32" s="56"/>
      <c r="AK32" s="6" t="str">
        <f t="shared" si="1"/>
        <v/>
      </c>
      <c r="AL32" s="56"/>
      <c r="AM32" s="60"/>
      <c r="AN32" s="57"/>
      <c r="AO32" s="6" t="str">
        <f t="shared" si="2"/>
        <v/>
      </c>
      <c r="AP32" s="58"/>
      <c r="AQ32" s="6" t="str">
        <f t="shared" si="3"/>
        <v/>
      </c>
      <c r="AR32" s="58"/>
      <c r="AS32" s="61"/>
      <c r="AT32" s="56"/>
      <c r="AU32" s="6" t="str">
        <f t="shared" si="4"/>
        <v/>
      </c>
      <c r="AV32" s="56"/>
      <c r="AW32" s="6" t="str">
        <f t="shared" si="5"/>
        <v/>
      </c>
      <c r="AX32" s="56"/>
      <c r="AY32" s="56"/>
      <c r="AZ32" s="7" t="str">
        <f t="shared" si="6"/>
        <v/>
      </c>
      <c r="BA32" s="6" t="str">
        <f t="shared" si="7"/>
        <v/>
      </c>
      <c r="BB32" s="8" t="str">
        <f t="shared" si="8"/>
        <v/>
      </c>
      <c r="BC32" s="6" t="str">
        <f t="shared" si="9"/>
        <v/>
      </c>
      <c r="BD32" s="8" t="str">
        <f t="shared" si="10"/>
        <v/>
      </c>
      <c r="BE32" s="9" t="str">
        <f t="shared" si="11"/>
        <v/>
      </c>
      <c r="BF32" s="246"/>
      <c r="BG32" s="246"/>
    </row>
    <row r="33" spans="1:59" ht="15.75" customHeight="1" x14ac:dyDescent="0.3">
      <c r="A33" s="189"/>
      <c r="B33" s="51" t="s">
        <v>31</v>
      </c>
      <c r="C33" s="52"/>
      <c r="D33" s="103"/>
      <c r="E33" s="6" t="str">
        <f t="shared" si="12"/>
        <v/>
      </c>
      <c r="F33" s="103"/>
      <c r="G33" s="6" t="str">
        <f t="shared" si="13"/>
        <v/>
      </c>
      <c r="H33" s="103"/>
      <c r="I33" s="104"/>
      <c r="J33" s="57"/>
      <c r="K33" s="6" t="str">
        <f t="shared" si="14"/>
        <v/>
      </c>
      <c r="L33" s="56"/>
      <c r="M33" s="6" t="str">
        <f t="shared" si="15"/>
        <v/>
      </c>
      <c r="N33" s="56"/>
      <c r="O33" s="60"/>
      <c r="P33" s="56"/>
      <c r="Q33" s="6" t="str">
        <f t="shared" si="16"/>
        <v/>
      </c>
      <c r="R33" s="56"/>
      <c r="S33" s="6" t="str">
        <f t="shared" si="17"/>
        <v/>
      </c>
      <c r="T33" s="56"/>
      <c r="U33" s="59"/>
      <c r="V33" s="57"/>
      <c r="W33" s="6" t="str">
        <f t="shared" si="18"/>
        <v/>
      </c>
      <c r="X33" s="56"/>
      <c r="Y33" s="6" t="str">
        <f t="shared" si="19"/>
        <v/>
      </c>
      <c r="Z33" s="56"/>
      <c r="AA33" s="60"/>
      <c r="AB33" s="56"/>
      <c r="AC33" s="6" t="str">
        <f t="shared" si="22"/>
        <v/>
      </c>
      <c r="AD33" s="56"/>
      <c r="AE33" s="6" t="str">
        <f t="shared" si="23"/>
        <v/>
      </c>
      <c r="AF33" s="56"/>
      <c r="AG33" s="59"/>
      <c r="AH33" s="57"/>
      <c r="AI33" s="6" t="str">
        <f t="shared" si="0"/>
        <v/>
      </c>
      <c r="AJ33" s="56"/>
      <c r="AK33" s="6" t="str">
        <f t="shared" si="1"/>
        <v/>
      </c>
      <c r="AL33" s="56"/>
      <c r="AM33" s="60"/>
      <c r="AN33" s="57"/>
      <c r="AO33" s="6" t="str">
        <f t="shared" si="2"/>
        <v/>
      </c>
      <c r="AP33" s="58"/>
      <c r="AQ33" s="6" t="str">
        <f t="shared" si="3"/>
        <v/>
      </c>
      <c r="AR33" s="58"/>
      <c r="AS33" s="61"/>
      <c r="AT33" s="56"/>
      <c r="AU33" s="6" t="str">
        <f t="shared" si="4"/>
        <v/>
      </c>
      <c r="AV33" s="56"/>
      <c r="AW33" s="6" t="str">
        <f t="shared" si="5"/>
        <v/>
      </c>
      <c r="AX33" s="56"/>
      <c r="AY33" s="56"/>
      <c r="AZ33" s="7" t="str">
        <f t="shared" si="6"/>
        <v/>
      </c>
      <c r="BA33" s="6" t="str">
        <f t="shared" si="7"/>
        <v/>
      </c>
      <c r="BB33" s="8" t="str">
        <f t="shared" si="8"/>
        <v/>
      </c>
      <c r="BC33" s="6" t="str">
        <f t="shared" si="9"/>
        <v/>
      </c>
      <c r="BD33" s="8" t="str">
        <f t="shared" si="10"/>
        <v/>
      </c>
      <c r="BE33" s="9" t="str">
        <f t="shared" si="11"/>
        <v/>
      </c>
      <c r="BF33" s="246"/>
      <c r="BG33" s="246"/>
    </row>
    <row r="34" spans="1:59" s="122" customFormat="1" ht="15.75" customHeight="1" thickBot="1" x14ac:dyDescent="0.35">
      <c r="A34" s="188"/>
      <c r="B34" s="11"/>
      <c r="C34" s="175" t="s">
        <v>51</v>
      </c>
      <c r="D34" s="133">
        <f>SUM(D12:D33)</f>
        <v>0</v>
      </c>
      <c r="E34" s="133">
        <f>SUM(E12:E33)</f>
        <v>0</v>
      </c>
      <c r="F34" s="133">
        <f>SUM(F12:F33)</f>
        <v>0</v>
      </c>
      <c r="G34" s="133">
        <f>SUM(G12:G33)</f>
        <v>0</v>
      </c>
      <c r="H34" s="133">
        <f>SUM(H12:H33)</f>
        <v>0</v>
      </c>
      <c r="I34" s="196" t="s">
        <v>17</v>
      </c>
      <c r="J34" s="133">
        <f>SUM(J12:J33)</f>
        <v>0</v>
      </c>
      <c r="K34" s="133">
        <f>SUM(K12:K33)</f>
        <v>0</v>
      </c>
      <c r="L34" s="133">
        <f>SUM(L12:L33)</f>
        <v>0</v>
      </c>
      <c r="M34" s="133">
        <f>SUM(M12:M33)</f>
        <v>0</v>
      </c>
      <c r="N34" s="133">
        <f>SUM(N12:N33)</f>
        <v>0</v>
      </c>
      <c r="O34" s="196" t="s">
        <v>17</v>
      </c>
      <c r="P34" s="133">
        <f>SUM(P12:P33)</f>
        <v>0</v>
      </c>
      <c r="Q34" s="133">
        <f>SUM(Q12:Q33)</f>
        <v>0</v>
      </c>
      <c r="R34" s="133">
        <f>SUM(R12:R33)</f>
        <v>0</v>
      </c>
      <c r="S34" s="133">
        <f>SUM(S12:S33)</f>
        <v>0</v>
      </c>
      <c r="T34" s="133">
        <f>SUM(T12:T33)</f>
        <v>0</v>
      </c>
      <c r="U34" s="196" t="s">
        <v>17</v>
      </c>
      <c r="V34" s="133">
        <f>SUM(V12:V33)</f>
        <v>0</v>
      </c>
      <c r="W34" s="133">
        <f>SUM(W12:W33)</f>
        <v>0</v>
      </c>
      <c r="X34" s="133">
        <f>SUM(X12:X33)</f>
        <v>0</v>
      </c>
      <c r="Y34" s="133">
        <f>SUM(Y12:Y33)</f>
        <v>0</v>
      </c>
      <c r="Z34" s="133">
        <f>SUM(Z12:Z33)</f>
        <v>0</v>
      </c>
      <c r="AA34" s="196" t="s">
        <v>17</v>
      </c>
      <c r="AB34" s="133">
        <f>SUM(AB12:AB33)</f>
        <v>12</v>
      </c>
      <c r="AC34" s="133">
        <f>SUM(AC12:AC33)</f>
        <v>168</v>
      </c>
      <c r="AD34" s="133">
        <f>SUM(AD12:AD33)</f>
        <v>9</v>
      </c>
      <c r="AE34" s="133">
        <f>SUM(AE12:AE33)</f>
        <v>126</v>
      </c>
      <c r="AF34" s="133">
        <f>SUM(AF12:AF33)</f>
        <v>18</v>
      </c>
      <c r="AG34" s="196" t="s">
        <v>17</v>
      </c>
      <c r="AH34" s="133">
        <f>SUM(AH12:AH33)</f>
        <v>9</v>
      </c>
      <c r="AI34" s="133">
        <f>SUM(AI12:AI33)</f>
        <v>126</v>
      </c>
      <c r="AJ34" s="133">
        <f>SUM(AJ12:AJ33)</f>
        <v>5</v>
      </c>
      <c r="AK34" s="133">
        <f>SUM(AK12:AK33)</f>
        <v>70</v>
      </c>
      <c r="AL34" s="133">
        <f>SUM(AL12:AL33)</f>
        <v>14</v>
      </c>
      <c r="AM34" s="196" t="s">
        <v>17</v>
      </c>
      <c r="AN34" s="133">
        <f>SUM(AN12:AN33)</f>
        <v>10</v>
      </c>
      <c r="AO34" s="133">
        <f>SUM(AO12:AO33)</f>
        <v>140</v>
      </c>
      <c r="AP34" s="133">
        <f>SUM(AP12:AP33)</f>
        <v>8</v>
      </c>
      <c r="AQ34" s="133">
        <f>SUM(AQ12:AQ33)</f>
        <v>112</v>
      </c>
      <c r="AR34" s="133">
        <f>SUM(AR12:AR33)</f>
        <v>18</v>
      </c>
      <c r="AS34" s="196" t="s">
        <v>17</v>
      </c>
      <c r="AT34" s="133">
        <f>SUM(AT12:AT33)</f>
        <v>6</v>
      </c>
      <c r="AU34" s="133">
        <f>SUM(AU12:AU33)</f>
        <v>84</v>
      </c>
      <c r="AV34" s="133">
        <f>SUM(AV12:AV33)</f>
        <v>10</v>
      </c>
      <c r="AW34" s="133">
        <f>SUM(AW12:AW33)</f>
        <v>140</v>
      </c>
      <c r="AX34" s="133">
        <f>SUM(AX12:AX33)</f>
        <v>16</v>
      </c>
      <c r="AY34" s="196" t="s">
        <v>17</v>
      </c>
      <c r="AZ34" s="133">
        <f t="shared" ref="AZ34:BE34" si="24">SUM(AZ12:AZ33)</f>
        <v>37</v>
      </c>
      <c r="BA34" s="133">
        <f t="shared" si="24"/>
        <v>518</v>
      </c>
      <c r="BB34" s="133">
        <f t="shared" si="24"/>
        <v>32</v>
      </c>
      <c r="BC34" s="133">
        <f t="shared" si="24"/>
        <v>448</v>
      </c>
      <c r="BD34" s="133">
        <f t="shared" si="24"/>
        <v>66</v>
      </c>
      <c r="BE34" s="133">
        <f t="shared" si="24"/>
        <v>69</v>
      </c>
    </row>
    <row r="35" spans="1:59" s="122" customFormat="1" ht="15.75" customHeight="1" thickBot="1" x14ac:dyDescent="0.35">
      <c r="A35" s="173"/>
      <c r="B35" s="174"/>
      <c r="C35" s="120" t="s">
        <v>41</v>
      </c>
      <c r="D35" s="121">
        <f>D10+D34</f>
        <v>0</v>
      </c>
      <c r="E35" s="121">
        <f>E10+E34</f>
        <v>0</v>
      </c>
      <c r="F35" s="121">
        <f>F10+F34</f>
        <v>30</v>
      </c>
      <c r="G35" s="121">
        <f>G10+G34</f>
        <v>600</v>
      </c>
      <c r="H35" s="121">
        <f>H10+H34</f>
        <v>27</v>
      </c>
      <c r="I35" s="197" t="s">
        <v>17</v>
      </c>
      <c r="J35" s="121">
        <f>J10+J34</f>
        <v>14</v>
      </c>
      <c r="K35" s="121">
        <f>K10+K34</f>
        <v>196</v>
      </c>
      <c r="L35" s="121">
        <f>L10+L34</f>
        <v>19</v>
      </c>
      <c r="M35" s="121">
        <f>M10+M34</f>
        <v>266</v>
      </c>
      <c r="N35" s="121">
        <f>N10+N34</f>
        <v>32</v>
      </c>
      <c r="O35" s="197" t="s">
        <v>17</v>
      </c>
      <c r="P35" s="121">
        <f>P10+P34</f>
        <v>13</v>
      </c>
      <c r="Q35" s="121">
        <f>Q10+Q34</f>
        <v>182</v>
      </c>
      <c r="R35" s="121">
        <f>R10+R34</f>
        <v>20</v>
      </c>
      <c r="S35" s="121">
        <f>S10+S34</f>
        <v>290</v>
      </c>
      <c r="T35" s="121">
        <f>T10+T34</f>
        <v>30</v>
      </c>
      <c r="U35" s="197" t="s">
        <v>17</v>
      </c>
      <c r="V35" s="121">
        <f>V10+V34</f>
        <v>10</v>
      </c>
      <c r="W35" s="121">
        <f>W10+W34</f>
        <v>140</v>
      </c>
      <c r="X35" s="121">
        <f>X10+X34</f>
        <v>21</v>
      </c>
      <c r="Y35" s="121">
        <f>Y10+Y34</f>
        <v>294</v>
      </c>
      <c r="Z35" s="121">
        <f>Z10+Z34</f>
        <v>31</v>
      </c>
      <c r="AA35" s="197" t="s">
        <v>17</v>
      </c>
      <c r="AB35" s="121">
        <f>AB10+AB34</f>
        <v>17</v>
      </c>
      <c r="AC35" s="121">
        <f>AC10+AC34</f>
        <v>238</v>
      </c>
      <c r="AD35" s="121">
        <f>AD10+AD34</f>
        <v>18</v>
      </c>
      <c r="AE35" s="121">
        <f>AE10+AE34</f>
        <v>252</v>
      </c>
      <c r="AF35" s="121">
        <f>AF10+AF34</f>
        <v>30</v>
      </c>
      <c r="AG35" s="197" t="s">
        <v>17</v>
      </c>
      <c r="AH35" s="121">
        <f>AH10+AH34</f>
        <v>13</v>
      </c>
      <c r="AI35" s="121">
        <f>AI10+AI34</f>
        <v>182</v>
      </c>
      <c r="AJ35" s="121">
        <f>AJ10+AJ34</f>
        <v>18</v>
      </c>
      <c r="AK35" s="121">
        <f>AK10+AK34</f>
        <v>258</v>
      </c>
      <c r="AL35" s="121">
        <f>AL10+AL34</f>
        <v>30</v>
      </c>
      <c r="AM35" s="197" t="s">
        <v>17</v>
      </c>
      <c r="AN35" s="121">
        <f>AN10+AN34</f>
        <v>13</v>
      </c>
      <c r="AO35" s="121">
        <f>AO10+AO34</f>
        <v>182</v>
      </c>
      <c r="AP35" s="121">
        <f>AP10+AP34</f>
        <v>20</v>
      </c>
      <c r="AQ35" s="121">
        <f>AQ10+AQ34</f>
        <v>286</v>
      </c>
      <c r="AR35" s="121">
        <f>AR10+AR34</f>
        <v>32</v>
      </c>
      <c r="AS35" s="197" t="s">
        <v>17</v>
      </c>
      <c r="AT35" s="121">
        <f>AT10+AT34</f>
        <v>7</v>
      </c>
      <c r="AU35" s="121">
        <f>AU10+AU34</f>
        <v>98</v>
      </c>
      <c r="AV35" s="121">
        <f>AV10+AV34</f>
        <v>31</v>
      </c>
      <c r="AW35" s="121">
        <f>AW10+AW34</f>
        <v>450</v>
      </c>
      <c r="AX35" s="121">
        <f>AX10+AX34</f>
        <v>30</v>
      </c>
      <c r="AY35" s="197" t="s">
        <v>17</v>
      </c>
      <c r="AZ35" s="134">
        <f t="shared" ref="AZ35:BE35" si="25">AZ10+AZ34</f>
        <v>87</v>
      </c>
      <c r="BA35" s="134">
        <f t="shared" si="25"/>
        <v>1218</v>
      </c>
      <c r="BB35" s="134">
        <f t="shared" si="25"/>
        <v>177</v>
      </c>
      <c r="BC35" s="134">
        <f t="shared" si="25"/>
        <v>2506</v>
      </c>
      <c r="BD35" s="134">
        <f t="shared" si="25"/>
        <v>240</v>
      </c>
      <c r="BE35" s="134">
        <f t="shared" si="25"/>
        <v>268</v>
      </c>
    </row>
    <row r="36" spans="1:59" ht="18.75" customHeight="1" x14ac:dyDescent="0.3">
      <c r="A36" s="135"/>
      <c r="B36" s="136"/>
      <c r="C36" s="137" t="s">
        <v>16</v>
      </c>
      <c r="D36" s="448"/>
      <c r="E36" s="449"/>
      <c r="F36" s="449"/>
      <c r="G36" s="449"/>
      <c r="H36" s="449"/>
      <c r="I36" s="449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49"/>
      <c r="U36" s="449"/>
      <c r="V36" s="449"/>
      <c r="W36" s="449"/>
      <c r="X36" s="449"/>
      <c r="Y36" s="449"/>
      <c r="Z36" s="449"/>
      <c r="AA36" s="449"/>
      <c r="AB36" s="448"/>
      <c r="AC36" s="449"/>
      <c r="AD36" s="449"/>
      <c r="AE36" s="449"/>
      <c r="AF36" s="449"/>
      <c r="AG36" s="449"/>
      <c r="AH36" s="449"/>
      <c r="AI36" s="449"/>
      <c r="AJ36" s="449"/>
      <c r="AK36" s="449"/>
      <c r="AL36" s="449"/>
      <c r="AM36" s="449"/>
      <c r="AN36" s="449"/>
      <c r="AO36" s="449"/>
      <c r="AP36" s="449"/>
      <c r="AQ36" s="449"/>
      <c r="AR36" s="449"/>
      <c r="AS36" s="449"/>
      <c r="AT36" s="449"/>
      <c r="AU36" s="449"/>
      <c r="AV36" s="449"/>
      <c r="AW36" s="449"/>
      <c r="AX36" s="449"/>
      <c r="AY36" s="449"/>
      <c r="AZ36" s="450"/>
      <c r="BA36" s="451"/>
      <c r="BB36" s="451"/>
      <c r="BC36" s="451"/>
      <c r="BD36" s="451"/>
      <c r="BE36" s="451"/>
      <c r="BF36" s="190"/>
      <c r="BG36" s="190"/>
    </row>
    <row r="37" spans="1:59" s="96" customFormat="1" ht="15.75" customHeight="1" x14ac:dyDescent="0.3">
      <c r="A37" s="267" t="s">
        <v>430</v>
      </c>
      <c r="B37" s="53" t="s">
        <v>15</v>
      </c>
      <c r="C37" s="259" t="s">
        <v>428</v>
      </c>
      <c r="D37" s="103"/>
      <c r="E37" s="6" t="str">
        <f>IF(D37*14=0,"",D37*14)</f>
        <v/>
      </c>
      <c r="F37" s="103"/>
      <c r="G37" s="6" t="str">
        <f>IF(F37*14=0,"",F37*14)</f>
        <v/>
      </c>
      <c r="H37" s="103"/>
      <c r="I37" s="104"/>
      <c r="J37" s="57"/>
      <c r="K37" s="6" t="str">
        <f>IF(J37*14=0,"",J37*14)</f>
        <v/>
      </c>
      <c r="L37" s="56"/>
      <c r="M37" s="6" t="str">
        <f>IF(L37*14=0,"",L37*14)</f>
        <v/>
      </c>
      <c r="N37" s="56"/>
      <c r="O37" s="60"/>
      <c r="P37" s="56"/>
      <c r="Q37" s="6" t="str">
        <f>IF(P37*14=0,"",P37*14)</f>
        <v/>
      </c>
      <c r="R37" s="56"/>
      <c r="S37" s="6" t="str">
        <f>IF(R37*14=0,"",R37*14)</f>
        <v/>
      </c>
      <c r="T37" s="56"/>
      <c r="U37" s="59"/>
      <c r="V37" s="57"/>
      <c r="W37" s="6" t="str">
        <f>IF(V37*14=0,"",V37*14)</f>
        <v/>
      </c>
      <c r="X37" s="56"/>
      <c r="Y37" s="6" t="str">
        <f>IF(X37*14=0,"",X37*14)</f>
        <v/>
      </c>
      <c r="Z37" s="56"/>
      <c r="AA37" s="60"/>
      <c r="AB37" s="56"/>
      <c r="AC37" s="6" t="str">
        <f>IF(AB37*14=0,"",AB37*14)</f>
        <v/>
      </c>
      <c r="AD37" s="56"/>
      <c r="AE37" s="6" t="str">
        <f>IF(AD37*14=0,"",AD37*14)</f>
        <v/>
      </c>
      <c r="AF37" s="56"/>
      <c r="AG37" s="59"/>
      <c r="AH37" s="57"/>
      <c r="AI37" s="6" t="str">
        <f>IF(AH37*14=0,"",AH37*14)</f>
        <v/>
      </c>
      <c r="AJ37" s="56"/>
      <c r="AK37" s="6" t="str">
        <f>IF(AJ37*14=0,"",AJ37*14)</f>
        <v/>
      </c>
      <c r="AL37" s="56"/>
      <c r="AM37" s="60"/>
      <c r="AN37" s="57"/>
      <c r="AO37" s="6" t="str">
        <f>IF(AN37*14=0,"",AN37*14)</f>
        <v/>
      </c>
      <c r="AP37" s="58"/>
      <c r="AQ37" s="6" t="str">
        <f>IF(AP37*14=0,"",AP37*14)</f>
        <v/>
      </c>
      <c r="AR37" s="58"/>
      <c r="AS37" s="61"/>
      <c r="AT37" s="56"/>
      <c r="AU37" s="6" t="str">
        <f>IF(AT37*14=0,"",AT37*14)</f>
        <v/>
      </c>
      <c r="AV37" s="56"/>
      <c r="AW37" s="6" t="str">
        <f>IF(AV37*14=0,"",AV37*14)</f>
        <v/>
      </c>
      <c r="AX37" s="56"/>
      <c r="AY37" s="56"/>
      <c r="AZ37" s="7" t="str">
        <f>IF(D37+J37+P37+V37+AB37+AH37+AN37+AT37=0,"",D37+J37+P37+V37+AB37+AH37+AN37+AT37)</f>
        <v/>
      </c>
      <c r="BA37" s="16" t="str">
        <f>IF((P37+V37+AB37+AH37+AN37+AT37)*14=0,"",(P37+V37+AB37+AH37+AN37+AT37)*14)</f>
        <v/>
      </c>
      <c r="BB37" s="8" t="str">
        <f>IF(F37+L37+R37+X37+AD37+AJ37+AP37+AV37=0,"",F37+L37+R37+X37+AD37+AJ37+AP37+AV37)</f>
        <v/>
      </c>
      <c r="BC37" s="6" t="str">
        <f>IF((L37+F37+R37+X37+AD37+AJ37+AP37+AV37)*14=0,"",(L37+F37+R37+X37+AD37+AJ37+AP37+AV37)*14)</f>
        <v/>
      </c>
      <c r="BD37" s="62" t="s">
        <v>17</v>
      </c>
      <c r="BE37" s="184" t="str">
        <f>IF(D37+F37+L37+J37+P37+R37+V37+X37+AB37+AD37+AH37+AJ37+AN37+AP37+AT37+AV37=0,"",D37+F37+L37+J37+P37+R37+V37+X37+AB37+AD37+AH37+AJ37+AN37+AP37+AT37+AV37)</f>
        <v/>
      </c>
      <c r="BF37" s="265" t="s">
        <v>386</v>
      </c>
      <c r="BG37" s="265" t="s">
        <v>147</v>
      </c>
    </row>
    <row r="38" spans="1:59" s="96" customFormat="1" ht="15.75" customHeight="1" x14ac:dyDescent="0.3">
      <c r="A38" s="267" t="s">
        <v>431</v>
      </c>
      <c r="B38" s="53" t="s">
        <v>15</v>
      </c>
      <c r="C38" s="259" t="s">
        <v>429</v>
      </c>
      <c r="D38" s="103"/>
      <c r="E38" s="6" t="str">
        <f>IF(D38*14=0,"",D38*14)</f>
        <v/>
      </c>
      <c r="F38" s="103"/>
      <c r="G38" s="6" t="str">
        <f>IF(F38*14=0,"",F38*14)</f>
        <v/>
      </c>
      <c r="H38" s="103"/>
      <c r="I38" s="104"/>
      <c r="J38" s="57"/>
      <c r="K38" s="6" t="str">
        <f>IF(J38*14=0,"",J38*14)</f>
        <v/>
      </c>
      <c r="L38" s="56"/>
      <c r="M38" s="6" t="str">
        <f>IF(L38*14=0,"",L38*14)</f>
        <v/>
      </c>
      <c r="N38" s="56"/>
      <c r="O38" s="60"/>
      <c r="P38" s="56"/>
      <c r="Q38" s="6" t="str">
        <f>IF(P38*14=0,"",P38*14)</f>
        <v/>
      </c>
      <c r="R38" s="56"/>
      <c r="S38" s="6" t="str">
        <f>IF(R38*14=0,"",R38*14)</f>
        <v/>
      </c>
      <c r="T38" s="56"/>
      <c r="U38" s="59"/>
      <c r="V38" s="57"/>
      <c r="W38" s="6" t="str">
        <f>IF(V38*14=0,"",V38*14)</f>
        <v/>
      </c>
      <c r="X38" s="56"/>
      <c r="Y38" s="6" t="str">
        <f>IF(X38*14=0,"",X38*14)</f>
        <v/>
      </c>
      <c r="Z38" s="56"/>
      <c r="AA38" s="60"/>
      <c r="AB38" s="56"/>
      <c r="AC38" s="6" t="str">
        <f>IF(AB38*14=0,"",AB38*14)</f>
        <v/>
      </c>
      <c r="AD38" s="56"/>
      <c r="AE38" s="6" t="str">
        <f>IF(AD38*14=0,"",AD38*14)</f>
        <v/>
      </c>
      <c r="AF38" s="56"/>
      <c r="AG38" s="59"/>
      <c r="AH38" s="57"/>
      <c r="AI38" s="6" t="str">
        <f>IF(AH38*14=0,"",AH38*14)</f>
        <v/>
      </c>
      <c r="AJ38" s="56"/>
      <c r="AK38" s="6" t="str">
        <f>IF(AJ38*14=0,"",AJ38*14)</f>
        <v/>
      </c>
      <c r="AL38" s="56"/>
      <c r="AM38" s="60"/>
      <c r="AN38" s="57"/>
      <c r="AO38" s="6" t="str">
        <f>IF(AN38*14=0,"",AN38*14)</f>
        <v/>
      </c>
      <c r="AP38" s="58"/>
      <c r="AQ38" s="6" t="str">
        <f>IF(AP38*14=0,"",AP38*14)</f>
        <v/>
      </c>
      <c r="AR38" s="58"/>
      <c r="AS38" s="61"/>
      <c r="AT38" s="56"/>
      <c r="AU38" s="6" t="str">
        <f>IF(AT38*14=0,"",AT38*14)</f>
        <v/>
      </c>
      <c r="AV38" s="56"/>
      <c r="AW38" s="6" t="str">
        <f>IF(AV38*14=0,"",AV38*14)</f>
        <v/>
      </c>
      <c r="AX38" s="56"/>
      <c r="AY38" s="56"/>
      <c r="AZ38" s="7" t="str">
        <f>IF(D38+J38+P38+V38+AB38+AH38+AN38+AT38=0,"",D38+J38+P38+V38+AB38+AH38+AN38+AT38)</f>
        <v/>
      </c>
      <c r="BA38" s="16" t="str">
        <f>IF((P38+V38+AB38+AH38+AN38+AT38)*14=0,"",(P38+V38+AB38+AH38+AN38+AT38)*14)</f>
        <v/>
      </c>
      <c r="BB38" s="8" t="str">
        <f>IF(F38+L38+R38+X38+AD38+AJ38+AP38+AV38=0,"",F38+L38+R38+X38+AD38+AJ38+AP38+AV38)</f>
        <v/>
      </c>
      <c r="BC38" s="6" t="str">
        <f>IF((L38+F38+R38+X38+AD38+AJ38+AP38+AV38)*14=0,"",(L38+F38+R38+X38+AD38+AJ38+AP38+AV38)*14)</f>
        <v/>
      </c>
      <c r="BD38" s="62" t="s">
        <v>17</v>
      </c>
      <c r="BE38" s="184" t="str">
        <f>IF(D38+F38+L38+J38+P38+R38+V38+X38+AB38+AD38+AH38+AJ38+AN38+AP38+AT38+AV38=0,"",D38+F38+L38+J38+P38+R38+V38+X38+AB38+AD38+AH38+AJ38+AN38+AP38+AT38+AV38)</f>
        <v/>
      </c>
      <c r="BF38" s="265" t="s">
        <v>386</v>
      </c>
      <c r="BG38" s="265"/>
    </row>
    <row r="39" spans="1:59" s="96" customFormat="1" ht="15.75" customHeight="1" thickBot="1" x14ac:dyDescent="0.35">
      <c r="A39" s="97"/>
      <c r="B39" s="53" t="s">
        <v>15</v>
      </c>
      <c r="C39" s="52"/>
      <c r="D39" s="103"/>
      <c r="E39" s="6" t="str">
        <f>IF(D39*14=0,"",D39*14)</f>
        <v/>
      </c>
      <c r="F39" s="103"/>
      <c r="G39" s="6" t="str">
        <f>IF(F39*14=0,"",F39*14)</f>
        <v/>
      </c>
      <c r="H39" s="103"/>
      <c r="I39" s="104"/>
      <c r="J39" s="57"/>
      <c r="K39" s="6" t="str">
        <f>IF(J39*14=0,"",J39*14)</f>
        <v/>
      </c>
      <c r="L39" s="56"/>
      <c r="M39" s="6" t="str">
        <f>IF(L39*14=0,"",L39*14)</f>
        <v/>
      </c>
      <c r="N39" s="56"/>
      <c r="O39" s="60"/>
      <c r="P39" s="56"/>
      <c r="Q39" s="6" t="str">
        <f>IF(P39*14=0,"",P39*14)</f>
        <v/>
      </c>
      <c r="R39" s="56"/>
      <c r="S39" s="6" t="str">
        <f>IF(R39*14=0,"",R39*14)</f>
        <v/>
      </c>
      <c r="T39" s="56"/>
      <c r="U39" s="59"/>
      <c r="V39" s="57"/>
      <c r="W39" s="6" t="str">
        <f>IF(V39*14=0,"",V39*14)</f>
        <v/>
      </c>
      <c r="X39" s="56"/>
      <c r="Y39" s="6" t="str">
        <f>IF(X39*14=0,"",X39*14)</f>
        <v/>
      </c>
      <c r="Z39" s="56"/>
      <c r="AA39" s="60"/>
      <c r="AB39" s="56"/>
      <c r="AC39" s="6" t="str">
        <f>IF(AB39*14=0,"",AB39*14)</f>
        <v/>
      </c>
      <c r="AD39" s="56"/>
      <c r="AE39" s="6" t="str">
        <f>IF(AD39*14=0,"",AD39*14)</f>
        <v/>
      </c>
      <c r="AF39" s="56"/>
      <c r="AG39" s="59"/>
      <c r="AH39" s="57"/>
      <c r="AI39" s="6" t="str">
        <f>IF(AH39*14=0,"",AH39*14)</f>
        <v/>
      </c>
      <c r="AJ39" s="56"/>
      <c r="AK39" s="6" t="str">
        <f>IF(AJ39*14=0,"",AJ39*14)</f>
        <v/>
      </c>
      <c r="AL39" s="56"/>
      <c r="AM39" s="60"/>
      <c r="AN39" s="57"/>
      <c r="AO39" s="6" t="str">
        <f>IF(AN39*14=0,"",AN39*14)</f>
        <v/>
      </c>
      <c r="AP39" s="58"/>
      <c r="AQ39" s="6" t="str">
        <f>IF(AP39*14=0,"",AP39*14)</f>
        <v/>
      </c>
      <c r="AR39" s="58"/>
      <c r="AS39" s="61"/>
      <c r="AT39" s="56"/>
      <c r="AU39" s="6" t="str">
        <f>IF(AT39*14=0,"",AT39*14)</f>
        <v/>
      </c>
      <c r="AV39" s="56"/>
      <c r="AW39" s="6" t="str">
        <f>IF(AV39*14=0,"",AV39*14)</f>
        <v/>
      </c>
      <c r="AX39" s="56"/>
      <c r="AY39" s="56"/>
      <c r="AZ39" s="7" t="str">
        <f>IF(D39+J39+P39+V39+AB39+AH39+AN39+AT39=0,"",D39+J39+P39+V39+AB39+AH39+AN39+AT39)</f>
        <v/>
      </c>
      <c r="BA39" s="16" t="str">
        <f>IF((P39+V39+AB39+AH39+AN39+AT39)*14=0,"",(P39+V39+AB39+AH39+AN39+AT39)*14)</f>
        <v/>
      </c>
      <c r="BB39" s="8" t="str">
        <f>IF(F39+L39+R39+X39+AD39+AJ39+AP39+AV39=0,"",F39+L39+R39+X39+AD39+AJ39+AP39+AV39)</f>
        <v/>
      </c>
      <c r="BC39" s="16" t="str">
        <f>IF((L39+F39+R39+X39+AD39+AJ39+AP39+AV39)*14=0,"",(L39+F39+R39+X39+AD39+AJ39+AP39+AV39)*14)</f>
        <v/>
      </c>
      <c r="BD39" s="62" t="s">
        <v>17</v>
      </c>
      <c r="BE39" s="184" t="str">
        <f>IF(D39+F39+L39+J39+P39+R39+V39+X39+AB39+AD39+AH39+AJ39+AN39+AP39+AT39+AV39=0,"",D39+F39+L39+J39+P39+R39+V39+X39+AB39+AD39+AH39+AJ39+AN39+AP39+AT39+AV39)</f>
        <v/>
      </c>
      <c r="BF39" s="191"/>
      <c r="BG39" s="191"/>
    </row>
    <row r="40" spans="1:59" ht="15.75" customHeight="1" thickBot="1" x14ac:dyDescent="0.35">
      <c r="A40" s="138"/>
      <c r="B40" s="139"/>
      <c r="C40" s="140" t="s">
        <v>18</v>
      </c>
      <c r="D40" s="141">
        <f>SUM(D37:D39)</f>
        <v>0</v>
      </c>
      <c r="E40" s="142" t="str">
        <f>IF(D40*14=0,"",D40*14)</f>
        <v/>
      </c>
      <c r="F40" s="143">
        <f>SUM(F37:F39)</f>
        <v>0</v>
      </c>
      <c r="G40" s="142" t="str">
        <f>IF(F40*14=0,"",F40*14)</f>
        <v/>
      </c>
      <c r="H40" s="144" t="s">
        <v>17</v>
      </c>
      <c r="I40" s="145" t="s">
        <v>17</v>
      </c>
      <c r="J40" s="146">
        <f>SUM(J37:J39)</f>
        <v>0</v>
      </c>
      <c r="K40" s="142" t="str">
        <f>IF(J40*14=0,"",J40*14)</f>
        <v/>
      </c>
      <c r="L40" s="143">
        <f>SUM(L37:L39)</f>
        <v>0</v>
      </c>
      <c r="M40" s="142" t="str">
        <f>IF(L40*14=0,"",L40*14)</f>
        <v/>
      </c>
      <c r="N40" s="144" t="s">
        <v>17</v>
      </c>
      <c r="O40" s="145" t="s">
        <v>17</v>
      </c>
      <c r="P40" s="141">
        <f>SUM(P37:P39)</f>
        <v>0</v>
      </c>
      <c r="Q40" s="142" t="str">
        <f>IF(P40*14=0,"",P40*14)</f>
        <v/>
      </c>
      <c r="R40" s="143">
        <f>SUM(R37:R39)</f>
        <v>0</v>
      </c>
      <c r="S40" s="142" t="str">
        <f>IF(R40*14=0,"",R40*14)</f>
        <v/>
      </c>
      <c r="T40" s="147" t="s">
        <v>17</v>
      </c>
      <c r="U40" s="145" t="s">
        <v>17</v>
      </c>
      <c r="V40" s="146">
        <f>SUM(V37:V39)</f>
        <v>0</v>
      </c>
      <c r="W40" s="142" t="str">
        <f>IF(V40*14=0,"",V40*14)</f>
        <v/>
      </c>
      <c r="X40" s="143">
        <f>SUM(X37:X39)</f>
        <v>0</v>
      </c>
      <c r="Y40" s="142" t="str">
        <f>IF(X40*14=0,"",X40*14)</f>
        <v/>
      </c>
      <c r="Z40" s="144" t="s">
        <v>17</v>
      </c>
      <c r="AA40" s="145" t="s">
        <v>17</v>
      </c>
      <c r="AB40" s="141">
        <f>SUM(AB37:AB39)</f>
        <v>0</v>
      </c>
      <c r="AC40" s="142" t="str">
        <f>IF(AB40*14=0,"",AB40*14)</f>
        <v/>
      </c>
      <c r="AD40" s="143">
        <f>SUM(AD37:AD39)</f>
        <v>0</v>
      </c>
      <c r="AE40" s="142" t="str">
        <f>IF(AD40*14=0,"",AD40*14)</f>
        <v/>
      </c>
      <c r="AF40" s="144" t="s">
        <v>17</v>
      </c>
      <c r="AG40" s="145" t="s">
        <v>17</v>
      </c>
      <c r="AH40" s="146">
        <f>SUM(AH37:AH39)</f>
        <v>0</v>
      </c>
      <c r="AI40" s="142" t="str">
        <f>IF(AH40*14=0,"",AH40*14)</f>
        <v/>
      </c>
      <c r="AJ40" s="143">
        <f>SUM(AJ37:AJ39)</f>
        <v>0</v>
      </c>
      <c r="AK40" s="142" t="str">
        <f>IF(AJ40*14=0,"",AJ40*14)</f>
        <v/>
      </c>
      <c r="AL40" s="144" t="s">
        <v>17</v>
      </c>
      <c r="AM40" s="145" t="s">
        <v>17</v>
      </c>
      <c r="AN40" s="141">
        <f>SUM(AN37:AN39)</f>
        <v>0</v>
      </c>
      <c r="AO40" s="142" t="str">
        <f>IF(AN40*14=0,"",AN40*14)</f>
        <v/>
      </c>
      <c r="AP40" s="143">
        <f>SUM(AP37:AP39)</f>
        <v>0</v>
      </c>
      <c r="AQ40" s="142" t="str">
        <f>IF(AP40*14=0,"",AP40*14)</f>
        <v/>
      </c>
      <c r="AR40" s="147" t="s">
        <v>17</v>
      </c>
      <c r="AS40" s="145" t="s">
        <v>17</v>
      </c>
      <c r="AT40" s="146">
        <f>SUM(AT37:AT39)</f>
        <v>0</v>
      </c>
      <c r="AU40" s="142" t="str">
        <f>IF(AT40*14=0,"",AT40*14)</f>
        <v/>
      </c>
      <c r="AV40" s="143">
        <f>SUM(AV37:AV39)</f>
        <v>0</v>
      </c>
      <c r="AW40" s="142" t="str">
        <f>IF(AV40*14=0,"",AV40*14)</f>
        <v/>
      </c>
      <c r="AX40" s="144" t="s">
        <v>17</v>
      </c>
      <c r="AY40" s="145" t="s">
        <v>17</v>
      </c>
      <c r="AZ40" s="148" t="str">
        <f>IF(D40+J40+P40+V40=0,"",D40+J40+P40+V40)</f>
        <v/>
      </c>
      <c r="BA40" s="212" t="str">
        <f>IF((P40+V40+AB40+AH40+AN40+AT40)*14=0,"",(P40+V40+AB40+AH40+AN40+AT40)*14)</f>
        <v/>
      </c>
      <c r="BB40" s="213" t="str">
        <f>IF(F40+L40+R40+X40=0,"",F40+L40+R40+X40)</f>
        <v/>
      </c>
      <c r="BC40" s="214" t="str">
        <f>IF((L40+F40+R40+X40+AD40+AJ40+AP40+AV40)*14=0,"",(L40+F40+R40+X40+AD40+AJ40+AP40+AV40)*14)</f>
        <v/>
      </c>
      <c r="BD40" s="144" t="s">
        <v>17</v>
      </c>
      <c r="BE40" s="149" t="s">
        <v>40</v>
      </c>
    </row>
    <row r="41" spans="1:59" ht="15.75" customHeight="1" thickBot="1" x14ac:dyDescent="0.35">
      <c r="A41" s="150"/>
      <c r="B41" s="151"/>
      <c r="C41" s="152" t="s">
        <v>42</v>
      </c>
      <c r="D41" s="153">
        <f>D35+D40</f>
        <v>0</v>
      </c>
      <c r="E41" s="154" t="str">
        <f>IF(D41*14=0,"",D41*14)</f>
        <v/>
      </c>
      <c r="F41" s="155">
        <f>F35+F40</f>
        <v>30</v>
      </c>
      <c r="G41" s="154">
        <f>IF(F41*14=0,"",F41*14)</f>
        <v>420</v>
      </c>
      <c r="H41" s="156" t="s">
        <v>17</v>
      </c>
      <c r="I41" s="157" t="s">
        <v>17</v>
      </c>
      <c r="J41" s="158">
        <f>J35+J40</f>
        <v>14</v>
      </c>
      <c r="K41" s="154">
        <f>IF(J41*14=0,"",J41*14)</f>
        <v>196</v>
      </c>
      <c r="L41" s="155">
        <f>L35+L40</f>
        <v>19</v>
      </c>
      <c r="M41" s="154">
        <f>IF(L41*14=0,"",L41*14)</f>
        <v>266</v>
      </c>
      <c r="N41" s="156" t="s">
        <v>17</v>
      </c>
      <c r="O41" s="157" t="s">
        <v>17</v>
      </c>
      <c r="P41" s="153">
        <f>P35+P40</f>
        <v>13</v>
      </c>
      <c r="Q41" s="154">
        <f>IF(P41*14=0,"",P41*14)</f>
        <v>182</v>
      </c>
      <c r="R41" s="155">
        <f>R35+R40</f>
        <v>20</v>
      </c>
      <c r="S41" s="154">
        <f>IF(R41*14=0,"",R41*14)</f>
        <v>280</v>
      </c>
      <c r="T41" s="159" t="s">
        <v>17</v>
      </c>
      <c r="U41" s="157" t="s">
        <v>17</v>
      </c>
      <c r="V41" s="158">
        <f>V35+V40</f>
        <v>10</v>
      </c>
      <c r="W41" s="154">
        <f>IF(V41*14=0,"",V41*14)</f>
        <v>140</v>
      </c>
      <c r="X41" s="155">
        <f>X35+X40</f>
        <v>21</v>
      </c>
      <c r="Y41" s="154">
        <f>IF(X41*14=0,"",X41*14)</f>
        <v>294</v>
      </c>
      <c r="Z41" s="156" t="s">
        <v>17</v>
      </c>
      <c r="AA41" s="157" t="s">
        <v>17</v>
      </c>
      <c r="AB41" s="153">
        <f>AB35+AB40</f>
        <v>17</v>
      </c>
      <c r="AC41" s="154">
        <f>IF(AB41*14=0,"",AB41*14)</f>
        <v>238</v>
      </c>
      <c r="AD41" s="155">
        <f>AD35+AD40</f>
        <v>18</v>
      </c>
      <c r="AE41" s="154">
        <f>IF(AD41*14=0,"",AD41*14)</f>
        <v>252</v>
      </c>
      <c r="AF41" s="156" t="s">
        <v>17</v>
      </c>
      <c r="AG41" s="157" t="s">
        <v>17</v>
      </c>
      <c r="AH41" s="158">
        <f>AH35+AH40</f>
        <v>13</v>
      </c>
      <c r="AI41" s="154">
        <f>IF(AH41*14=0,"",AH41*14)</f>
        <v>182</v>
      </c>
      <c r="AJ41" s="155">
        <f>AJ35+AJ40</f>
        <v>18</v>
      </c>
      <c r="AK41" s="154">
        <f>IF(AJ41*14=0,"",AJ41*14)</f>
        <v>252</v>
      </c>
      <c r="AL41" s="156" t="s">
        <v>17</v>
      </c>
      <c r="AM41" s="157" t="s">
        <v>17</v>
      </c>
      <c r="AN41" s="153">
        <f>AN35+AN40</f>
        <v>13</v>
      </c>
      <c r="AO41" s="154">
        <f>IF(AN41*14=0,"",AN41*14)</f>
        <v>182</v>
      </c>
      <c r="AP41" s="155">
        <f>AP35+AP40</f>
        <v>20</v>
      </c>
      <c r="AQ41" s="154">
        <f>IF(AP41*14=0,"",AP41*14)</f>
        <v>280</v>
      </c>
      <c r="AR41" s="159" t="s">
        <v>17</v>
      </c>
      <c r="AS41" s="157" t="s">
        <v>17</v>
      </c>
      <c r="AT41" s="158">
        <f>AT35+AT40</f>
        <v>7</v>
      </c>
      <c r="AU41" s="154">
        <f>IF(AT41*14=0,"",AT41*14)</f>
        <v>98</v>
      </c>
      <c r="AV41" s="155">
        <f>AV35+AV40</f>
        <v>31</v>
      </c>
      <c r="AW41" s="154">
        <f>IF(AV41*14=0,"",AV41*14)</f>
        <v>434</v>
      </c>
      <c r="AX41" s="156" t="s">
        <v>17</v>
      </c>
      <c r="AY41" s="157" t="s">
        <v>17</v>
      </c>
      <c r="AZ41" s="261">
        <f>IF(D41+J41+P41+V41+AB41+AN41+AT41+AH41=0,"",D41+J41+P41+V41+AB41+AN41+AT41+AH41)</f>
        <v>87</v>
      </c>
      <c r="BA41" s="260">
        <f>IF((J41+D41+P41+V41+AB41+AH41+AN41+AT41)*14=0,"",(J41+D41+P41+V41+AB41+AH41+AN41+AT41)*14)</f>
        <v>1218</v>
      </c>
      <c r="BB41" s="148">
        <f>IF(F41+L41+R41+X41+AD41+AP41+AV41+AJ41=0,"",F41+L41+R41+X41+AD41+AP41+AV41+AJ41)</f>
        <v>177</v>
      </c>
      <c r="BC41" s="260">
        <f>IF((L41+F41+R41+X41+AD41+AJ41+AP41+AV41)*14=0,"",(L41+F41+R41+X41+AD41+AJ41+AP41+AV41)*14)</f>
        <v>2478</v>
      </c>
      <c r="BD41" s="156" t="s">
        <v>17</v>
      </c>
      <c r="BE41" s="160" t="s">
        <v>40</v>
      </c>
    </row>
    <row r="42" spans="1:59" ht="15.75" customHeight="1" thickTop="1" x14ac:dyDescent="0.3">
      <c r="A42" s="161"/>
      <c r="B42" s="211"/>
      <c r="C42" s="162"/>
      <c r="D42" s="448"/>
      <c r="E42" s="449"/>
      <c r="F42" s="449"/>
      <c r="G42" s="449"/>
      <c r="H42" s="449"/>
      <c r="I42" s="449"/>
      <c r="J42" s="449"/>
      <c r="K42" s="449"/>
      <c r="L42" s="449"/>
      <c r="M42" s="449"/>
      <c r="N42" s="449"/>
      <c r="O42" s="449"/>
      <c r="P42" s="449"/>
      <c r="Q42" s="449"/>
      <c r="R42" s="449"/>
      <c r="S42" s="449"/>
      <c r="T42" s="449"/>
      <c r="U42" s="449"/>
      <c r="V42" s="449"/>
      <c r="W42" s="449"/>
      <c r="X42" s="449"/>
      <c r="Y42" s="449"/>
      <c r="Z42" s="449"/>
      <c r="AA42" s="449"/>
      <c r="AB42" s="448"/>
      <c r="AC42" s="449"/>
      <c r="AD42" s="449"/>
      <c r="AE42" s="449"/>
      <c r="AF42" s="449"/>
      <c r="AG42" s="449"/>
      <c r="AH42" s="449"/>
      <c r="AI42" s="449"/>
      <c r="AJ42" s="449"/>
      <c r="AK42" s="449"/>
      <c r="AL42" s="449"/>
      <c r="AM42" s="449"/>
      <c r="AN42" s="449"/>
      <c r="AO42" s="449"/>
      <c r="AP42" s="449"/>
      <c r="AQ42" s="449"/>
      <c r="AR42" s="449"/>
      <c r="AS42" s="449"/>
      <c r="AT42" s="449"/>
      <c r="AU42" s="449"/>
      <c r="AV42" s="449"/>
      <c r="AW42" s="449"/>
      <c r="AX42" s="449"/>
      <c r="AY42" s="449"/>
      <c r="AZ42" s="450"/>
      <c r="BA42" s="451"/>
      <c r="BB42" s="451"/>
      <c r="BC42" s="451"/>
      <c r="BD42" s="451"/>
      <c r="BE42" s="451"/>
      <c r="BF42" s="190"/>
      <c r="BG42" s="190"/>
    </row>
    <row r="43" spans="1:59" s="113" customFormat="1" ht="9.9" customHeight="1" x14ac:dyDescent="0.25">
      <c r="A43" s="454"/>
      <c r="B43" s="455"/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55"/>
      <c r="T43" s="455"/>
      <c r="U43" s="455"/>
      <c r="V43" s="455"/>
      <c r="W43" s="455"/>
      <c r="X43" s="455"/>
      <c r="Y43" s="455"/>
      <c r="Z43" s="455"/>
      <c r="AA43" s="455"/>
      <c r="AB43" s="239"/>
      <c r="AC43" s="239"/>
      <c r="AD43" s="239"/>
      <c r="AE43" s="239"/>
      <c r="AF43" s="239"/>
      <c r="AG43" s="239"/>
      <c r="AH43" s="239"/>
      <c r="AI43" s="239"/>
      <c r="AJ43" s="239"/>
      <c r="AK43" s="239"/>
      <c r="AL43" s="239"/>
      <c r="AM43" s="239"/>
      <c r="AN43" s="239"/>
      <c r="AO43" s="239"/>
      <c r="AP43" s="239"/>
      <c r="AQ43" s="239"/>
      <c r="AR43" s="239"/>
      <c r="AS43" s="239"/>
      <c r="AT43" s="239"/>
      <c r="AU43" s="239"/>
      <c r="AV43" s="239"/>
      <c r="AW43" s="240"/>
      <c r="AX43" s="240"/>
      <c r="AY43" s="240"/>
      <c r="AZ43" s="163"/>
      <c r="BA43" s="164"/>
      <c r="BB43" s="164"/>
      <c r="BC43" s="164"/>
      <c r="BD43" s="164"/>
      <c r="BE43" s="165"/>
    </row>
    <row r="44" spans="1:59" s="113" customFormat="1" ht="15.75" customHeight="1" x14ac:dyDescent="0.25">
      <c r="A44" s="456" t="s">
        <v>20</v>
      </c>
      <c r="B44" s="457"/>
      <c r="C44" s="457"/>
      <c r="D44" s="457"/>
      <c r="E44" s="457"/>
      <c r="F44" s="457"/>
      <c r="G44" s="457"/>
      <c r="H44" s="457"/>
      <c r="I44" s="457"/>
      <c r="J44" s="457"/>
      <c r="K44" s="457"/>
      <c r="L44" s="457"/>
      <c r="M44" s="457"/>
      <c r="N44" s="457"/>
      <c r="O44" s="457"/>
      <c r="P44" s="457"/>
      <c r="Q44" s="457"/>
      <c r="R44" s="457"/>
      <c r="S44" s="457"/>
      <c r="T44" s="457"/>
      <c r="U44" s="457"/>
      <c r="V44" s="457"/>
      <c r="W44" s="457"/>
      <c r="X44" s="457"/>
      <c r="Y44" s="457"/>
      <c r="Z44" s="457"/>
      <c r="AA44" s="457"/>
      <c r="AB44" s="255"/>
      <c r="AC44" s="255"/>
      <c r="AD44" s="255"/>
      <c r="AE44" s="255"/>
      <c r="AF44" s="255"/>
      <c r="AG44" s="255"/>
      <c r="AH44" s="255"/>
      <c r="AI44" s="255"/>
      <c r="AJ44" s="255"/>
      <c r="AK44" s="255"/>
      <c r="AL44" s="255"/>
      <c r="AM44" s="255"/>
      <c r="AN44" s="255"/>
      <c r="AO44" s="255"/>
      <c r="AP44" s="255"/>
      <c r="AQ44" s="255"/>
      <c r="AR44" s="255"/>
      <c r="AS44" s="255"/>
      <c r="AT44" s="255"/>
      <c r="AU44" s="255"/>
      <c r="AV44" s="255"/>
      <c r="AW44" s="255"/>
      <c r="AX44" s="255"/>
      <c r="AY44" s="255"/>
      <c r="AZ44" s="163"/>
      <c r="BA44" s="164"/>
      <c r="BB44" s="164"/>
      <c r="BC44" s="164"/>
      <c r="BD44" s="164"/>
      <c r="BE44" s="165"/>
    </row>
    <row r="45" spans="1:59" s="113" customFormat="1" ht="15.75" customHeight="1" x14ac:dyDescent="0.3">
      <c r="A45" s="166"/>
      <c r="B45" s="99"/>
      <c r="C45" s="167" t="s">
        <v>21</v>
      </c>
      <c r="D45" s="31"/>
      <c r="E45" s="32"/>
      <c r="F45" s="32"/>
      <c r="G45" s="32"/>
      <c r="H45" s="8"/>
      <c r="I45" s="33" t="str">
        <f>IF(COUNTIF(I12:I42,"A")=0,"",COUNTIF(I12:I42,"A"))</f>
        <v/>
      </c>
      <c r="J45" s="31"/>
      <c r="K45" s="32"/>
      <c r="L45" s="32"/>
      <c r="M45" s="32"/>
      <c r="N45" s="8"/>
      <c r="O45" s="33" t="str">
        <f>IF(COUNTIF(O12:O42,"A")=0,"",COUNTIF(O12:O42,"A"))</f>
        <v/>
      </c>
      <c r="P45" s="31"/>
      <c r="Q45" s="32"/>
      <c r="R45" s="32"/>
      <c r="S45" s="32"/>
      <c r="T45" s="8"/>
      <c r="U45" s="33" t="str">
        <f>IF(COUNTIF(U12:U42,"A")=0,"",COUNTIF(U12:U42,"A"))</f>
        <v/>
      </c>
      <c r="V45" s="31"/>
      <c r="W45" s="32"/>
      <c r="X45" s="32"/>
      <c r="Y45" s="32"/>
      <c r="Z45" s="8"/>
      <c r="AA45" s="33" t="str">
        <f>IF(COUNTIF(AA12:AA42,"A")=0,"",COUNTIF(AA12:AA42,"A"))</f>
        <v/>
      </c>
      <c r="AB45" s="31"/>
      <c r="AC45" s="32"/>
      <c r="AD45" s="32"/>
      <c r="AE45" s="32"/>
      <c r="AF45" s="8"/>
      <c r="AG45" s="33" t="str">
        <f>IF(COUNTIF(AG12:AG42,"A")=0,"",COUNTIF(AG12:AG42,"A"))</f>
        <v/>
      </c>
      <c r="AH45" s="31"/>
      <c r="AI45" s="32"/>
      <c r="AJ45" s="32"/>
      <c r="AK45" s="32"/>
      <c r="AL45" s="8"/>
      <c r="AM45" s="33" t="str">
        <f>IF(COUNTIF(AM12:AM42,"A")=0,"",COUNTIF(AM12:AM42,"A"))</f>
        <v/>
      </c>
      <c r="AN45" s="31"/>
      <c r="AO45" s="32"/>
      <c r="AP45" s="32"/>
      <c r="AQ45" s="32"/>
      <c r="AR45" s="8"/>
      <c r="AS45" s="33" t="str">
        <f>IF(COUNTIF(AS12:AS42,"A")=0,"",COUNTIF(AS12:AS42,"A"))</f>
        <v/>
      </c>
      <c r="AT45" s="31"/>
      <c r="AU45" s="32"/>
      <c r="AV45" s="32"/>
      <c r="AW45" s="32"/>
      <c r="AX45" s="8"/>
      <c r="AY45" s="33" t="str">
        <f>IF(COUNTIF(AY12:AY42,"A")=0,"",COUNTIF(AY12:AY42,"A"))</f>
        <v/>
      </c>
      <c r="AZ45" s="34"/>
      <c r="BA45" s="32"/>
      <c r="BB45" s="32"/>
      <c r="BC45" s="32"/>
      <c r="BD45" s="8"/>
      <c r="BE45" s="86" t="str">
        <f t="shared" ref="BE45:BE57" si="26">IF(SUM(I45:AY45)=0,"",SUM(I45:AY45))</f>
        <v/>
      </c>
    </row>
    <row r="46" spans="1:59" s="113" customFormat="1" ht="15.75" customHeight="1" x14ac:dyDescent="0.3">
      <c r="A46" s="166"/>
      <c r="B46" s="99"/>
      <c r="C46" s="167" t="s">
        <v>22</v>
      </c>
      <c r="D46" s="31"/>
      <c r="E46" s="32"/>
      <c r="F46" s="32"/>
      <c r="G46" s="32"/>
      <c r="H46" s="8"/>
      <c r="I46" s="33" t="str">
        <f>IF(COUNTIF(I12:I42,"B")=0,"",COUNTIF(I12:I42,"B"))</f>
        <v/>
      </c>
      <c r="J46" s="31"/>
      <c r="K46" s="32"/>
      <c r="L46" s="32"/>
      <c r="M46" s="32"/>
      <c r="N46" s="8"/>
      <c r="O46" s="33" t="str">
        <f>IF(COUNTIF(O12:O42,"B")=0,"",COUNTIF(O12:O42,"B"))</f>
        <v/>
      </c>
      <c r="P46" s="31"/>
      <c r="Q46" s="32"/>
      <c r="R46" s="32"/>
      <c r="S46" s="32"/>
      <c r="T46" s="8"/>
      <c r="U46" s="33" t="str">
        <f>IF(COUNTIF(U12:U42,"B")=0,"",COUNTIF(U12:U42,"B"))</f>
        <v/>
      </c>
      <c r="V46" s="31"/>
      <c r="W46" s="32"/>
      <c r="X46" s="32"/>
      <c r="Y46" s="32"/>
      <c r="Z46" s="8"/>
      <c r="AA46" s="33" t="str">
        <f>IF(COUNTIF(AA12:AA42,"B")=0,"",COUNTIF(AA12:AA42,"B"))</f>
        <v/>
      </c>
      <c r="AB46" s="31"/>
      <c r="AC46" s="32"/>
      <c r="AD46" s="32"/>
      <c r="AE46" s="32"/>
      <c r="AF46" s="8"/>
      <c r="AG46" s="33" t="str">
        <f>IF(COUNTIF(AG12:AG42,"B")=0,"",COUNTIF(AG12:AG42,"B"))</f>
        <v/>
      </c>
      <c r="AH46" s="31"/>
      <c r="AI46" s="32"/>
      <c r="AJ46" s="32"/>
      <c r="AK46" s="32"/>
      <c r="AL46" s="8"/>
      <c r="AM46" s="33" t="str">
        <f>IF(COUNTIF(AM12:AM42,"B")=0,"",COUNTIF(AM12:AM42,"B"))</f>
        <v/>
      </c>
      <c r="AN46" s="31"/>
      <c r="AO46" s="32"/>
      <c r="AP46" s="32"/>
      <c r="AQ46" s="32"/>
      <c r="AR46" s="8"/>
      <c r="AS46" s="33" t="str">
        <f>IF(COUNTIF(AS12:AS42,"B")=0,"",COUNTIF(AS12:AS42,"B"))</f>
        <v/>
      </c>
      <c r="AT46" s="31"/>
      <c r="AU46" s="32"/>
      <c r="AV46" s="32"/>
      <c r="AW46" s="32"/>
      <c r="AX46" s="8"/>
      <c r="AY46" s="33" t="str">
        <f>IF(COUNTIF(AY12:AY42,"B")=0,"",COUNTIF(AY12:AY42,"B"))</f>
        <v/>
      </c>
      <c r="AZ46" s="34"/>
      <c r="BA46" s="32"/>
      <c r="BB46" s="32"/>
      <c r="BC46" s="32"/>
      <c r="BD46" s="8"/>
      <c r="BE46" s="86" t="str">
        <f t="shared" si="26"/>
        <v/>
      </c>
    </row>
    <row r="47" spans="1:59" s="113" customFormat="1" ht="15.75" customHeight="1" x14ac:dyDescent="0.3">
      <c r="A47" s="166"/>
      <c r="B47" s="99"/>
      <c r="C47" s="167" t="s">
        <v>57</v>
      </c>
      <c r="D47" s="31"/>
      <c r="E47" s="32"/>
      <c r="F47" s="32"/>
      <c r="G47" s="32"/>
      <c r="H47" s="8"/>
      <c r="I47" s="33" t="str">
        <f>IF(COUNTIF(I12:I42,"ÉÉ")=0,"",COUNTIF(I12:I42,"ÉÉ"))</f>
        <v/>
      </c>
      <c r="J47" s="31"/>
      <c r="K47" s="32"/>
      <c r="L47" s="32"/>
      <c r="M47" s="32"/>
      <c r="N47" s="8"/>
      <c r="O47" s="33" t="str">
        <f>IF(COUNTIF(O12:O42,"ÉÉ")=0,"",COUNTIF(O12:O42,"ÉÉ"))</f>
        <v/>
      </c>
      <c r="P47" s="31"/>
      <c r="Q47" s="32"/>
      <c r="R47" s="32"/>
      <c r="S47" s="32"/>
      <c r="T47" s="8"/>
      <c r="U47" s="33" t="str">
        <f>IF(COUNTIF(U12:U42,"ÉÉ")=0,"",COUNTIF(U12:U42,"ÉÉ"))</f>
        <v/>
      </c>
      <c r="V47" s="31"/>
      <c r="W47" s="32"/>
      <c r="X47" s="32"/>
      <c r="Y47" s="32"/>
      <c r="Z47" s="8"/>
      <c r="AA47" s="33" t="str">
        <f>IF(COUNTIF(AA12:AA42,"ÉÉ")=0,"",COUNTIF(AA12:AA42,"ÉÉ"))</f>
        <v/>
      </c>
      <c r="AB47" s="31"/>
      <c r="AC47" s="32"/>
      <c r="AD47" s="32"/>
      <c r="AE47" s="32"/>
      <c r="AF47" s="8"/>
      <c r="AG47" s="33">
        <f>IF(COUNTIF(AG12:AG42,"ÉÉ")=0,"",COUNTIF(AG12:AG42,"ÉÉ"))</f>
        <v>5</v>
      </c>
      <c r="AH47" s="31"/>
      <c r="AI47" s="32"/>
      <c r="AJ47" s="32"/>
      <c r="AK47" s="32"/>
      <c r="AL47" s="8"/>
      <c r="AM47" s="33">
        <f>IF(COUNTIF(AM12:AM42,"ÉÉ")=0,"",COUNTIF(AM12:AM42,"ÉÉ"))</f>
        <v>2</v>
      </c>
      <c r="AN47" s="31"/>
      <c r="AO47" s="32"/>
      <c r="AP47" s="32"/>
      <c r="AQ47" s="32"/>
      <c r="AR47" s="8"/>
      <c r="AS47" s="33">
        <f>IF(COUNTIF(AS12:AS42,"ÉÉ")=0,"",COUNTIF(AS12:AS42,"ÉÉ"))</f>
        <v>2</v>
      </c>
      <c r="AT47" s="31"/>
      <c r="AU47" s="32"/>
      <c r="AV47" s="32"/>
      <c r="AW47" s="32"/>
      <c r="AX47" s="8"/>
      <c r="AY47" s="33">
        <f>IF(COUNTIF(AY12:AY42,"ÉÉ")=0,"",COUNTIF(AY12:AY42,"ÉÉ"))</f>
        <v>1</v>
      </c>
      <c r="AZ47" s="34"/>
      <c r="BA47" s="32"/>
      <c r="BB47" s="32"/>
      <c r="BC47" s="32"/>
      <c r="BD47" s="8"/>
      <c r="BE47" s="86">
        <f t="shared" si="26"/>
        <v>10</v>
      </c>
    </row>
    <row r="48" spans="1:59" s="113" customFormat="1" ht="15.75" customHeight="1" x14ac:dyDescent="0.3">
      <c r="A48" s="166"/>
      <c r="B48" s="99"/>
      <c r="C48" s="167" t="s">
        <v>58</v>
      </c>
      <c r="D48" s="87"/>
      <c r="E48" s="88"/>
      <c r="F48" s="88"/>
      <c r="G48" s="88"/>
      <c r="H48" s="89"/>
      <c r="I48" s="33" t="str">
        <f>IF(COUNTIF(I12:I42,"ÉÉ(Z)")=0,"",COUNTIF(I12:I42,"ÉÉ(Z)"))</f>
        <v/>
      </c>
      <c r="J48" s="87"/>
      <c r="K48" s="88"/>
      <c r="L48" s="88"/>
      <c r="M48" s="88"/>
      <c r="N48" s="89"/>
      <c r="O48" s="33" t="str">
        <f>IF(COUNTIF(O12:O42,"ÉÉ(Z)")=0,"",COUNTIF(O12:O42,"ÉÉ(Z)"))</f>
        <v/>
      </c>
      <c r="P48" s="87"/>
      <c r="Q48" s="88"/>
      <c r="R48" s="88"/>
      <c r="S48" s="88"/>
      <c r="T48" s="89"/>
      <c r="U48" s="33" t="str">
        <f>IF(COUNTIF(U12:U42,"ÉÉ(Z)")=0,"",COUNTIF(U12:U42,"ÉÉ(Z)"))</f>
        <v/>
      </c>
      <c r="V48" s="87"/>
      <c r="W48" s="88"/>
      <c r="X48" s="88"/>
      <c r="Y48" s="88"/>
      <c r="Z48" s="89"/>
      <c r="AA48" s="33" t="str">
        <f>IF(COUNTIF(AA12:AA42,"ÉÉ(Z)")=0,"",COUNTIF(AA12:AA42,"ÉÉ(Z)"))</f>
        <v/>
      </c>
      <c r="AB48" s="87"/>
      <c r="AC48" s="88"/>
      <c r="AD48" s="88"/>
      <c r="AE48" s="88"/>
      <c r="AF48" s="89"/>
      <c r="AG48" s="33" t="str">
        <f>IF(COUNTIF(AG12:AG42,"ÉÉ(Z)")=0,"",COUNTIF(AG12:AG42,"ÉÉ(Z)"))</f>
        <v/>
      </c>
      <c r="AH48" s="87"/>
      <c r="AI48" s="88"/>
      <c r="AJ48" s="88"/>
      <c r="AK48" s="88"/>
      <c r="AL48" s="89"/>
      <c r="AM48" s="33" t="str">
        <f>IF(COUNTIF(AM12:AM42,"ÉÉ(Z)")=0,"",COUNTIF(AM12:AM42,"ÉÉ(Z)"))</f>
        <v/>
      </c>
      <c r="AN48" s="87"/>
      <c r="AO48" s="88"/>
      <c r="AP48" s="88"/>
      <c r="AQ48" s="88"/>
      <c r="AR48" s="89"/>
      <c r="AS48" s="33" t="str">
        <f>IF(COUNTIF(AS12:AS42,"ÉÉ(Z)")=0,"",COUNTIF(AS12:AS42,"ÉÉ(Z)"))</f>
        <v/>
      </c>
      <c r="AT48" s="87"/>
      <c r="AU48" s="88"/>
      <c r="AV48" s="88"/>
      <c r="AW48" s="88"/>
      <c r="AX48" s="89"/>
      <c r="AY48" s="33">
        <f>IF(COUNTIF(AY12:AY42,"ÉÉ(Z)")=0,"",COUNTIF(AY12:AY42,"ÉÉ(Z)"))</f>
        <v>1</v>
      </c>
      <c r="AZ48" s="90"/>
      <c r="BA48" s="88"/>
      <c r="BB48" s="88"/>
      <c r="BC48" s="88"/>
      <c r="BD48" s="89"/>
      <c r="BE48" s="86">
        <f t="shared" si="26"/>
        <v>1</v>
      </c>
    </row>
    <row r="49" spans="1:57" s="113" customFormat="1" ht="15.75" customHeight="1" x14ac:dyDescent="0.3">
      <c r="A49" s="166"/>
      <c r="B49" s="99"/>
      <c r="C49" s="167" t="s">
        <v>59</v>
      </c>
      <c r="D49" s="31"/>
      <c r="E49" s="32"/>
      <c r="F49" s="32"/>
      <c r="G49" s="32"/>
      <c r="H49" s="8"/>
      <c r="I49" s="33" t="str">
        <f>IF(COUNTIF(I12:I42,"GYJ")=0,"",COUNTIF(I12:I42,"GYJ"))</f>
        <v/>
      </c>
      <c r="J49" s="31"/>
      <c r="K49" s="32"/>
      <c r="L49" s="32"/>
      <c r="M49" s="32"/>
      <c r="N49" s="8"/>
      <c r="O49" s="33" t="str">
        <f>IF(COUNTIF(O12:O42,"GYJ")=0,"",COUNTIF(O12:O42,"GYJ"))</f>
        <v/>
      </c>
      <c r="P49" s="31"/>
      <c r="Q49" s="32"/>
      <c r="R49" s="32"/>
      <c r="S49" s="32"/>
      <c r="T49" s="8"/>
      <c r="U49" s="33" t="str">
        <f>IF(COUNTIF(U12:U42,"GYJ")=0,"",COUNTIF(U12:U42,"GYJ"))</f>
        <v/>
      </c>
      <c r="V49" s="31"/>
      <c r="W49" s="32"/>
      <c r="X49" s="32"/>
      <c r="Y49" s="32"/>
      <c r="Z49" s="8"/>
      <c r="AA49" s="33" t="str">
        <f>IF(COUNTIF(AA12:AA42,"GYJ")=0,"",COUNTIF(AA12:AA42,"GYJ"))</f>
        <v/>
      </c>
      <c r="AB49" s="31"/>
      <c r="AC49" s="32"/>
      <c r="AD49" s="32"/>
      <c r="AE49" s="32"/>
      <c r="AF49" s="8"/>
      <c r="AG49" s="33" t="str">
        <f>IF(COUNTIF(AG12:AG42,"GYJ")=0,"",COUNTIF(AG12:AG42,"GYJ"))</f>
        <v/>
      </c>
      <c r="AH49" s="31"/>
      <c r="AI49" s="32"/>
      <c r="AJ49" s="32"/>
      <c r="AK49" s="32"/>
      <c r="AL49" s="8"/>
      <c r="AM49" s="33" t="str">
        <f>IF(COUNTIF(AM12:AM42,"GYJ")=0,"",COUNTIF(AM12:AM42,"GYJ"))</f>
        <v/>
      </c>
      <c r="AN49" s="31"/>
      <c r="AO49" s="32"/>
      <c r="AP49" s="32"/>
      <c r="AQ49" s="32"/>
      <c r="AR49" s="8"/>
      <c r="AS49" s="33" t="str">
        <f>IF(COUNTIF(AS12:AS42,"GYJ")=0,"",COUNTIF(AS12:AS42,"GYJ"))</f>
        <v/>
      </c>
      <c r="AT49" s="31"/>
      <c r="AU49" s="32"/>
      <c r="AV49" s="32"/>
      <c r="AW49" s="32"/>
      <c r="AX49" s="8"/>
      <c r="AY49" s="33" t="str">
        <f>IF(COUNTIF(AY12:AY42,"GYJ")=0,"",COUNTIF(AY12:AY42,"GYJ"))</f>
        <v/>
      </c>
      <c r="AZ49" s="34"/>
      <c r="BA49" s="32"/>
      <c r="BB49" s="32"/>
      <c r="BC49" s="32"/>
      <c r="BD49" s="8"/>
      <c r="BE49" s="86" t="str">
        <f t="shared" si="26"/>
        <v/>
      </c>
    </row>
    <row r="50" spans="1:57" s="113" customFormat="1" ht="15.75" customHeight="1" x14ac:dyDescent="0.3">
      <c r="A50" s="166"/>
      <c r="B50" s="168"/>
      <c r="C50" s="167" t="s">
        <v>60</v>
      </c>
      <c r="D50" s="31"/>
      <c r="E50" s="32"/>
      <c r="F50" s="32"/>
      <c r="G50" s="32"/>
      <c r="H50" s="8"/>
      <c r="I50" s="33" t="str">
        <f>IF(COUNTIF(I12:I42,"GYJ(Z)")=0,"",COUNTIF(I12:I42,"GYJ(Z)"))</f>
        <v/>
      </c>
      <c r="J50" s="31"/>
      <c r="K50" s="32"/>
      <c r="L50" s="32"/>
      <c r="M50" s="32"/>
      <c r="N50" s="8"/>
      <c r="O50" s="33" t="str">
        <f>IF(COUNTIF(O12:O42,"GYJ(Z)")=0,"",COUNTIF(O12:O42,"GYJ(Z)"))</f>
        <v/>
      </c>
      <c r="P50" s="31"/>
      <c r="Q50" s="32"/>
      <c r="R50" s="32"/>
      <c r="S50" s="32"/>
      <c r="T50" s="8"/>
      <c r="U50" s="33" t="str">
        <f>IF(COUNTIF(U12:U42,"GYJ(Z)")=0,"",COUNTIF(U12:U42,"GYJ(Z)"))</f>
        <v/>
      </c>
      <c r="V50" s="31"/>
      <c r="W50" s="32"/>
      <c r="X50" s="32"/>
      <c r="Y50" s="32"/>
      <c r="Z50" s="8"/>
      <c r="AA50" s="33" t="str">
        <f>IF(COUNTIF(AA12:AA42,"GYJ(Z)")=0,"",COUNTIF(AA12:AA42,"GYJ(Z)"))</f>
        <v/>
      </c>
      <c r="AB50" s="31"/>
      <c r="AC50" s="32"/>
      <c r="AD50" s="32"/>
      <c r="AE50" s="32"/>
      <c r="AF50" s="8"/>
      <c r="AG50" s="33" t="str">
        <f>IF(COUNTIF(AG12:AG42,"GYJ(Z)")=0,"",COUNTIF(AG12:AG42,"GYJ(Z)"))</f>
        <v/>
      </c>
      <c r="AH50" s="31"/>
      <c r="AI50" s="32"/>
      <c r="AJ50" s="32"/>
      <c r="AK50" s="32"/>
      <c r="AL50" s="8"/>
      <c r="AM50" s="33" t="str">
        <f>IF(COUNTIF(AM12:AM42,"GYJ(Z)")=0,"",COUNTIF(AM12:AM42,"GYJ(Z)"))</f>
        <v/>
      </c>
      <c r="AN50" s="31"/>
      <c r="AO50" s="32"/>
      <c r="AP50" s="32"/>
      <c r="AQ50" s="32"/>
      <c r="AR50" s="8"/>
      <c r="AS50" s="33" t="str">
        <f>IF(COUNTIF(AS12:AS42,"GYJ(Z)")=0,"",COUNTIF(AS12:AS42,"GYJ(Z)"))</f>
        <v/>
      </c>
      <c r="AT50" s="31"/>
      <c r="AU50" s="32"/>
      <c r="AV50" s="32"/>
      <c r="AW50" s="32"/>
      <c r="AX50" s="8"/>
      <c r="AY50" s="33" t="str">
        <f>IF(COUNTIF(AY12:AY42,"GYJ(Z)")=0,"",COUNTIF(AY12:AY42,"GYJ(Z)"))</f>
        <v/>
      </c>
      <c r="AZ50" s="34"/>
      <c r="BA50" s="32"/>
      <c r="BB50" s="32"/>
      <c r="BC50" s="32"/>
      <c r="BD50" s="8"/>
      <c r="BE50" s="86" t="str">
        <f t="shared" si="26"/>
        <v/>
      </c>
    </row>
    <row r="51" spans="1:57" s="113" customFormat="1" ht="15.75" customHeight="1" x14ac:dyDescent="0.3">
      <c r="A51" s="166"/>
      <c r="B51" s="99"/>
      <c r="C51" s="30" t="s">
        <v>32</v>
      </c>
      <c r="D51" s="31"/>
      <c r="E51" s="32"/>
      <c r="F51" s="32"/>
      <c r="G51" s="32"/>
      <c r="H51" s="8"/>
      <c r="I51" s="33" t="str">
        <f>IF(COUNTIF(I12:I42,"K")=0,"",COUNTIF(I12:I42,"K"))</f>
        <v/>
      </c>
      <c r="J51" s="31"/>
      <c r="K51" s="32"/>
      <c r="L51" s="32"/>
      <c r="M51" s="32"/>
      <c r="N51" s="8"/>
      <c r="O51" s="33" t="str">
        <f>IF(COUNTIF(O12:O42,"K")=0,"",COUNTIF(O12:O42,"K"))</f>
        <v/>
      </c>
      <c r="P51" s="31"/>
      <c r="Q51" s="32"/>
      <c r="R51" s="32"/>
      <c r="S51" s="32"/>
      <c r="T51" s="8"/>
      <c r="U51" s="33" t="str">
        <f>IF(COUNTIF(U12:U42,"K")=0,"",COUNTIF(U12:U42,"K"))</f>
        <v/>
      </c>
      <c r="V51" s="31"/>
      <c r="W51" s="32"/>
      <c r="X51" s="32"/>
      <c r="Y51" s="32"/>
      <c r="Z51" s="8"/>
      <c r="AA51" s="33" t="str">
        <f>IF(COUNTIF(AA12:AA42,"K")=0,"",COUNTIF(AA12:AA42,"K"))</f>
        <v/>
      </c>
      <c r="AB51" s="31"/>
      <c r="AC51" s="32"/>
      <c r="AD51" s="32"/>
      <c r="AE51" s="32"/>
      <c r="AF51" s="8"/>
      <c r="AG51" s="33">
        <f>IF(COUNTIF(AG12:AG42,"K")=0,"",COUNTIF(AG12:AG42,"K"))</f>
        <v>3</v>
      </c>
      <c r="AH51" s="31"/>
      <c r="AI51" s="32"/>
      <c r="AJ51" s="32"/>
      <c r="AK51" s="32"/>
      <c r="AL51" s="8"/>
      <c r="AM51" s="33">
        <f>IF(COUNTIF(AM12:AM42,"K")=0,"",COUNTIF(AM12:AM42,"K"))</f>
        <v>2</v>
      </c>
      <c r="AN51" s="31"/>
      <c r="AO51" s="32"/>
      <c r="AP51" s="32"/>
      <c r="AQ51" s="32"/>
      <c r="AR51" s="8"/>
      <c r="AS51" s="33">
        <f>IF(COUNTIF(AS12:AS42,"K")=0,"",COUNTIF(AS12:AS42,"K"))</f>
        <v>1</v>
      </c>
      <c r="AT51" s="31"/>
      <c r="AU51" s="32"/>
      <c r="AV51" s="32"/>
      <c r="AW51" s="32"/>
      <c r="AX51" s="8"/>
      <c r="AY51" s="33">
        <f>IF(COUNTIF(AY12:AY42,"K")=0,"",COUNTIF(AY12:AY42,"K"))</f>
        <v>1</v>
      </c>
      <c r="AZ51" s="34"/>
      <c r="BA51" s="32"/>
      <c r="BB51" s="32"/>
      <c r="BC51" s="32"/>
      <c r="BD51" s="8"/>
      <c r="BE51" s="86">
        <f t="shared" si="26"/>
        <v>7</v>
      </c>
    </row>
    <row r="52" spans="1:57" s="113" customFormat="1" ht="15.75" customHeight="1" x14ac:dyDescent="0.3">
      <c r="A52" s="166"/>
      <c r="B52" s="99"/>
      <c r="C52" s="30" t="s">
        <v>33</v>
      </c>
      <c r="D52" s="31"/>
      <c r="E52" s="32"/>
      <c r="F52" s="32"/>
      <c r="G52" s="32"/>
      <c r="H52" s="8"/>
      <c r="I52" s="33" t="str">
        <f>IF(COUNTIF(I12:I42,"K(Z)")=0,"",COUNTIF(I12:I42,"K(Z)"))</f>
        <v/>
      </c>
      <c r="J52" s="31"/>
      <c r="K52" s="32"/>
      <c r="L52" s="32"/>
      <c r="M52" s="32"/>
      <c r="N52" s="8"/>
      <c r="O52" s="33" t="str">
        <f>IF(COUNTIF(O12:O42,"K(Z)")=0,"",COUNTIF(O12:O42,"K(Z)"))</f>
        <v/>
      </c>
      <c r="P52" s="31"/>
      <c r="Q52" s="32"/>
      <c r="R52" s="32"/>
      <c r="S52" s="32"/>
      <c r="T52" s="8"/>
      <c r="U52" s="33" t="str">
        <f>IF(COUNTIF(U12:U42,"K(Z)")=0,"",COUNTIF(U12:U42,"K(Z)"))</f>
        <v/>
      </c>
      <c r="V52" s="31"/>
      <c r="W52" s="32"/>
      <c r="X52" s="32"/>
      <c r="Y52" s="32"/>
      <c r="Z52" s="8"/>
      <c r="AA52" s="33" t="str">
        <f>IF(COUNTIF(AA12:AA42,"K(Z)")=0,"",COUNTIF(AA12:AA42,"K(Z)"))</f>
        <v/>
      </c>
      <c r="AB52" s="31"/>
      <c r="AC52" s="32"/>
      <c r="AD52" s="32"/>
      <c r="AE52" s="32"/>
      <c r="AF52" s="8"/>
      <c r="AG52" s="33" t="str">
        <f>IF(COUNTIF(AG12:AG42,"K(Z)")=0,"",COUNTIF(AG12:AG42,"K(Z)"))</f>
        <v/>
      </c>
      <c r="AH52" s="31"/>
      <c r="AI52" s="32"/>
      <c r="AJ52" s="32"/>
      <c r="AK52" s="32"/>
      <c r="AL52" s="8"/>
      <c r="AM52" s="33" t="str">
        <f>IF(COUNTIF(AM12:AM42,"K(Z)")=0,"",COUNTIF(AM12:AM42,"K(Z)"))</f>
        <v/>
      </c>
      <c r="AN52" s="31"/>
      <c r="AO52" s="32"/>
      <c r="AP52" s="32"/>
      <c r="AQ52" s="32"/>
      <c r="AR52" s="8"/>
      <c r="AS52" s="33">
        <f>IF(COUNTIF(AS12:AS42,"K(Z)")=0,"",COUNTIF(AS12:AS42,"K(Z)"))</f>
        <v>1</v>
      </c>
      <c r="AT52" s="31"/>
      <c r="AU52" s="32"/>
      <c r="AV52" s="32"/>
      <c r="AW52" s="32"/>
      <c r="AX52" s="8"/>
      <c r="AY52" s="33" t="str">
        <f>IF(COUNTIF(AY12:AY42,"K(Z)")=0,"",COUNTIF(AY12:AY42,"K(Z)"))</f>
        <v/>
      </c>
      <c r="AZ52" s="34"/>
      <c r="BA52" s="32"/>
      <c r="BB52" s="32"/>
      <c r="BC52" s="32"/>
      <c r="BD52" s="8"/>
      <c r="BE52" s="86">
        <f t="shared" si="26"/>
        <v>1</v>
      </c>
    </row>
    <row r="53" spans="1:57" s="113" customFormat="1" ht="15.75" customHeight="1" x14ac:dyDescent="0.3">
      <c r="A53" s="166"/>
      <c r="B53" s="99"/>
      <c r="C53" s="167" t="s">
        <v>23</v>
      </c>
      <c r="D53" s="31"/>
      <c r="E53" s="32"/>
      <c r="F53" s="32"/>
      <c r="G53" s="32"/>
      <c r="H53" s="8"/>
      <c r="I53" s="33" t="str">
        <f>IF(COUNTIF(I12:I42,"AV")=0,"",COUNTIF(I12:I42,"AV"))</f>
        <v/>
      </c>
      <c r="J53" s="31"/>
      <c r="K53" s="32"/>
      <c r="L53" s="32"/>
      <c r="M53" s="32"/>
      <c r="N53" s="8"/>
      <c r="O53" s="33" t="str">
        <f>IF(COUNTIF(O12:O42,"AV")=0,"",COUNTIF(O12:O42,"AV"))</f>
        <v/>
      </c>
      <c r="P53" s="31"/>
      <c r="Q53" s="32"/>
      <c r="R53" s="32"/>
      <c r="S53" s="32"/>
      <c r="T53" s="8"/>
      <c r="U53" s="33" t="str">
        <f>IF(COUNTIF(U12:U42,"AV")=0,"",COUNTIF(U12:U42,"AV"))</f>
        <v/>
      </c>
      <c r="V53" s="31"/>
      <c r="W53" s="32"/>
      <c r="X53" s="32"/>
      <c r="Y53" s="32"/>
      <c r="Z53" s="8"/>
      <c r="AA53" s="33" t="str">
        <f>IF(COUNTIF(AA12:AA42,"AV")=0,"",COUNTIF(AA12:AA42,"AV"))</f>
        <v/>
      </c>
      <c r="AB53" s="31"/>
      <c r="AC53" s="32"/>
      <c r="AD53" s="32"/>
      <c r="AE53" s="32"/>
      <c r="AF53" s="8"/>
      <c r="AG53" s="33" t="str">
        <f>IF(COUNTIF(AG12:AG42,"AV")=0,"",COUNTIF(AG12:AG42,"AV"))</f>
        <v/>
      </c>
      <c r="AH53" s="31"/>
      <c r="AI53" s="32"/>
      <c r="AJ53" s="32"/>
      <c r="AK53" s="32"/>
      <c r="AL53" s="8"/>
      <c r="AM53" s="33" t="str">
        <f>IF(COUNTIF(AM12:AM42,"AV")=0,"",COUNTIF(AM12:AM42,"AV"))</f>
        <v/>
      </c>
      <c r="AN53" s="31"/>
      <c r="AO53" s="32"/>
      <c r="AP53" s="32"/>
      <c r="AQ53" s="32"/>
      <c r="AR53" s="8"/>
      <c r="AS53" s="33" t="str">
        <f>IF(COUNTIF(AS12:AS42,"AV")=0,"",COUNTIF(AS12:AS42,"AV"))</f>
        <v/>
      </c>
      <c r="AT53" s="31"/>
      <c r="AU53" s="32"/>
      <c r="AV53" s="32"/>
      <c r="AW53" s="32"/>
      <c r="AX53" s="8"/>
      <c r="AY53" s="33" t="str">
        <f>IF(COUNTIF(AY12:AY42,"AV")=0,"",COUNTIF(AY12:AY42,"AV"))</f>
        <v/>
      </c>
      <c r="AZ53" s="34"/>
      <c r="BA53" s="32"/>
      <c r="BB53" s="32"/>
      <c r="BC53" s="32"/>
      <c r="BD53" s="8"/>
      <c r="BE53" s="86" t="str">
        <f t="shared" si="26"/>
        <v/>
      </c>
    </row>
    <row r="54" spans="1:57" s="113" customFormat="1" ht="15.75" customHeight="1" x14ac:dyDescent="0.3">
      <c r="A54" s="166"/>
      <c r="B54" s="99"/>
      <c r="C54" s="167" t="s">
        <v>61</v>
      </c>
      <c r="D54" s="31"/>
      <c r="E54" s="32"/>
      <c r="F54" s="32"/>
      <c r="G54" s="32"/>
      <c r="H54" s="8"/>
      <c r="I54" s="33" t="str">
        <f>IF(COUNTIF(I12:I42,"KV")=0,"",COUNTIF(I12:I42,"KV"))</f>
        <v/>
      </c>
      <c r="J54" s="31"/>
      <c r="K54" s="32"/>
      <c r="L54" s="32"/>
      <c r="M54" s="32"/>
      <c r="N54" s="8"/>
      <c r="O54" s="33" t="str">
        <f>IF(COUNTIF(O12:O42,"KV")=0,"",COUNTIF(O12:O42,"KV"))</f>
        <v/>
      </c>
      <c r="P54" s="31"/>
      <c r="Q54" s="32"/>
      <c r="R54" s="32"/>
      <c r="S54" s="32"/>
      <c r="T54" s="8"/>
      <c r="U54" s="33" t="str">
        <f>IF(COUNTIF(U12:U42,"KV")=0,"",COUNTIF(U12:U42,"KV"))</f>
        <v/>
      </c>
      <c r="V54" s="31"/>
      <c r="W54" s="32"/>
      <c r="X54" s="32"/>
      <c r="Y54" s="32"/>
      <c r="Z54" s="8"/>
      <c r="AA54" s="33" t="str">
        <f>IF(COUNTIF(AA12:AA42,"KV")=0,"",COUNTIF(AA12:AA42,"KV"))</f>
        <v/>
      </c>
      <c r="AB54" s="31"/>
      <c r="AC54" s="32"/>
      <c r="AD54" s="32"/>
      <c r="AE54" s="32"/>
      <c r="AF54" s="8"/>
      <c r="AG54" s="33" t="str">
        <f>IF(COUNTIF(AG12:AG42,"KV")=0,"",COUNTIF(AG12:AG42,"KV"))</f>
        <v/>
      </c>
      <c r="AH54" s="31"/>
      <c r="AI54" s="32"/>
      <c r="AJ54" s="32"/>
      <c r="AK54" s="32"/>
      <c r="AL54" s="8"/>
      <c r="AM54" s="33" t="str">
        <f>IF(COUNTIF(AM12:AM42,"KV")=0,"",COUNTIF(AM12:AM42,"KV"))</f>
        <v/>
      </c>
      <c r="AN54" s="31"/>
      <c r="AO54" s="32"/>
      <c r="AP54" s="32"/>
      <c r="AQ54" s="32"/>
      <c r="AR54" s="8"/>
      <c r="AS54" s="33" t="str">
        <f>IF(COUNTIF(AS12:AS42,"KV")=0,"",COUNTIF(AS12:AS42,"KV"))</f>
        <v/>
      </c>
      <c r="AT54" s="31"/>
      <c r="AU54" s="32"/>
      <c r="AV54" s="32"/>
      <c r="AW54" s="32"/>
      <c r="AX54" s="8"/>
      <c r="AY54" s="33" t="str">
        <f>IF(COUNTIF(AY12:AY42,"KV")=0,"",COUNTIF(AY12:AY42,"KV"))</f>
        <v/>
      </c>
      <c r="AZ54" s="34"/>
      <c r="BA54" s="32"/>
      <c r="BB54" s="32"/>
      <c r="BC54" s="32"/>
      <c r="BD54" s="8"/>
      <c r="BE54" s="86" t="str">
        <f t="shared" si="26"/>
        <v/>
      </c>
    </row>
    <row r="55" spans="1:57" s="113" customFormat="1" ht="15.75" customHeight="1" x14ac:dyDescent="0.3">
      <c r="A55" s="166"/>
      <c r="B55" s="99"/>
      <c r="C55" s="167" t="s">
        <v>62</v>
      </c>
      <c r="D55" s="39"/>
      <c r="E55" s="40"/>
      <c r="F55" s="40"/>
      <c r="G55" s="40"/>
      <c r="H55" s="17"/>
      <c r="I55" s="33" t="str">
        <f>IF(COUNTIF(I12:I42,"SZG")=0,"",COUNTIF(I12:I42,"SZG"))</f>
        <v/>
      </c>
      <c r="J55" s="39"/>
      <c r="K55" s="40"/>
      <c r="L55" s="40"/>
      <c r="M55" s="40"/>
      <c r="N55" s="17"/>
      <c r="O55" s="33" t="str">
        <f>IF(COUNTIF(O12:O42,"SZG")=0,"",COUNTIF(O12:O42,"SZG"))</f>
        <v/>
      </c>
      <c r="P55" s="39"/>
      <c r="Q55" s="40"/>
      <c r="R55" s="40"/>
      <c r="S55" s="40"/>
      <c r="T55" s="17"/>
      <c r="U55" s="33" t="str">
        <f>IF(COUNTIF(U12:U42,"SZG")=0,"",COUNTIF(U12:U42,"SZG"))</f>
        <v/>
      </c>
      <c r="V55" s="39"/>
      <c r="W55" s="40"/>
      <c r="X55" s="40"/>
      <c r="Y55" s="40"/>
      <c r="Z55" s="17"/>
      <c r="AA55" s="33" t="str">
        <f>IF(COUNTIF(AA12:AA42,"SZG")=0,"",COUNTIF(AA12:AA42,"SZG"))</f>
        <v/>
      </c>
      <c r="AB55" s="39"/>
      <c r="AC55" s="40"/>
      <c r="AD55" s="40"/>
      <c r="AE55" s="40"/>
      <c r="AF55" s="17"/>
      <c r="AG55" s="33" t="str">
        <f>IF(COUNTIF(AG12:AG42,"SZG")=0,"",COUNTIF(AG12:AG42,"SZG"))</f>
        <v/>
      </c>
      <c r="AH55" s="39"/>
      <c r="AI55" s="40"/>
      <c r="AJ55" s="40"/>
      <c r="AK55" s="40"/>
      <c r="AL55" s="17"/>
      <c r="AM55" s="33" t="str">
        <f>IF(COUNTIF(AM12:AM42,"SZG")=0,"",COUNTIF(AM12:AM42,"SZG"))</f>
        <v/>
      </c>
      <c r="AN55" s="39"/>
      <c r="AO55" s="40"/>
      <c r="AP55" s="40"/>
      <c r="AQ55" s="40"/>
      <c r="AR55" s="17"/>
      <c r="AS55" s="33" t="str">
        <f>IF(COUNTIF(AS12:AS42,"SZG")=0,"",COUNTIF(AS12:AS42,"SZG"))</f>
        <v/>
      </c>
      <c r="AT55" s="39"/>
      <c r="AU55" s="40"/>
      <c r="AV55" s="40"/>
      <c r="AW55" s="40"/>
      <c r="AX55" s="17"/>
      <c r="AY55" s="33" t="str">
        <f>IF(COUNTIF(AY12:AY42,"SZG")=0,"",COUNTIF(AY12:AY42,"SZG"))</f>
        <v/>
      </c>
      <c r="AZ55" s="34"/>
      <c r="BA55" s="32"/>
      <c r="BB55" s="32"/>
      <c r="BC55" s="32"/>
      <c r="BD55" s="8"/>
      <c r="BE55" s="86" t="str">
        <f t="shared" si="26"/>
        <v/>
      </c>
    </row>
    <row r="56" spans="1:57" s="113" customFormat="1" ht="15.75" customHeight="1" x14ac:dyDescent="0.3">
      <c r="A56" s="166"/>
      <c r="B56" s="99"/>
      <c r="C56" s="167" t="s">
        <v>63</v>
      </c>
      <c r="D56" s="39"/>
      <c r="E56" s="40"/>
      <c r="F56" s="40"/>
      <c r="G56" s="40"/>
      <c r="H56" s="17"/>
      <c r="I56" s="33" t="str">
        <f>IF(COUNTIF(I12:I42,"ZV")=0,"",COUNTIF(I12:I42,"ZV"))</f>
        <v/>
      </c>
      <c r="J56" s="39"/>
      <c r="K56" s="40"/>
      <c r="L56" s="40"/>
      <c r="M56" s="40"/>
      <c r="N56" s="17"/>
      <c r="O56" s="33" t="str">
        <f>IF(COUNTIF(O12:O42,"ZV")=0,"",COUNTIF(O12:O42,"ZV"))</f>
        <v/>
      </c>
      <c r="P56" s="39"/>
      <c r="Q56" s="40"/>
      <c r="R56" s="40"/>
      <c r="S56" s="40"/>
      <c r="T56" s="17"/>
      <c r="U56" s="33" t="str">
        <f>IF(COUNTIF(U12:U42,"ZV")=0,"",COUNTIF(U12:U42,"ZV"))</f>
        <v/>
      </c>
      <c r="V56" s="39"/>
      <c r="W56" s="40"/>
      <c r="X56" s="40"/>
      <c r="Y56" s="40"/>
      <c r="Z56" s="17"/>
      <c r="AA56" s="33" t="str">
        <f>IF(COUNTIF(AA12:AA42,"ZV")=0,"",COUNTIF(AA12:AA42,"ZV"))</f>
        <v/>
      </c>
      <c r="AB56" s="39"/>
      <c r="AC56" s="40"/>
      <c r="AD56" s="40"/>
      <c r="AE56" s="40"/>
      <c r="AF56" s="17"/>
      <c r="AG56" s="33" t="str">
        <f>IF(COUNTIF(AG12:AG42,"ZV")=0,"",COUNTIF(AG12:AG42,"ZV"))</f>
        <v/>
      </c>
      <c r="AH56" s="39"/>
      <c r="AI56" s="40"/>
      <c r="AJ56" s="40"/>
      <c r="AK56" s="40"/>
      <c r="AL56" s="17"/>
      <c r="AM56" s="33" t="str">
        <f>IF(COUNTIF(AM12:AM42,"ZV")=0,"",COUNTIF(AM12:AM42,"ZV"))</f>
        <v/>
      </c>
      <c r="AN56" s="39"/>
      <c r="AO56" s="40"/>
      <c r="AP56" s="40"/>
      <c r="AQ56" s="40"/>
      <c r="AR56" s="17"/>
      <c r="AS56" s="33" t="str">
        <f>IF(COUNTIF(AS12:AS42,"ZV")=0,"",COUNTIF(AS12:AS42,"ZV"))</f>
        <v/>
      </c>
      <c r="AT56" s="39"/>
      <c r="AU56" s="40"/>
      <c r="AV56" s="40"/>
      <c r="AW56" s="40"/>
      <c r="AX56" s="17"/>
      <c r="AY56" s="33" t="str">
        <f>IF(COUNTIF(AY12:AY42,"ZV")=0,"",COUNTIF(AY12:AY42,"ZV"))</f>
        <v/>
      </c>
      <c r="AZ56" s="34"/>
      <c r="BA56" s="32"/>
      <c r="BB56" s="32"/>
      <c r="BC56" s="32"/>
      <c r="BD56" s="8"/>
      <c r="BE56" s="86" t="str">
        <f t="shared" si="26"/>
        <v/>
      </c>
    </row>
    <row r="57" spans="1:57" s="113" customFormat="1" ht="15.75" customHeight="1" thickBot="1" x14ac:dyDescent="0.35">
      <c r="A57" s="41"/>
      <c r="B57" s="27"/>
      <c r="C57" s="28" t="s">
        <v>24</v>
      </c>
      <c r="D57" s="42"/>
      <c r="E57" s="43"/>
      <c r="F57" s="43"/>
      <c r="G57" s="43"/>
      <c r="H57" s="44"/>
      <c r="I57" s="45" t="str">
        <f>IF(SUM(I45:I56)=0,"",SUM(I45:I56))</f>
        <v/>
      </c>
      <c r="J57" s="42"/>
      <c r="K57" s="43"/>
      <c r="L57" s="43"/>
      <c r="M57" s="43"/>
      <c r="N57" s="44"/>
      <c r="O57" s="45" t="str">
        <f>IF(SUM(O45:O56)=0,"",SUM(O45:O56))</f>
        <v/>
      </c>
      <c r="P57" s="42"/>
      <c r="Q57" s="43"/>
      <c r="R57" s="43"/>
      <c r="S57" s="43"/>
      <c r="T57" s="44"/>
      <c r="U57" s="45" t="str">
        <f>IF(SUM(U45:U56)=0,"",SUM(U45:U56))</f>
        <v/>
      </c>
      <c r="V57" s="42"/>
      <c r="W57" s="43"/>
      <c r="X57" s="43"/>
      <c r="Y57" s="43"/>
      <c r="Z57" s="44"/>
      <c r="AA57" s="45" t="str">
        <f>IF(SUM(AA45:AA56)=0,"",SUM(AA45:AA56))</f>
        <v/>
      </c>
      <c r="AB57" s="42"/>
      <c r="AC57" s="43"/>
      <c r="AD57" s="43"/>
      <c r="AE57" s="43"/>
      <c r="AF57" s="44"/>
      <c r="AG57" s="45">
        <f>IF(SUM(AG45:AG56)=0,"",SUM(AG45:AG56))</f>
        <v>8</v>
      </c>
      <c r="AH57" s="42"/>
      <c r="AI57" s="43"/>
      <c r="AJ57" s="43"/>
      <c r="AK57" s="43"/>
      <c r="AL57" s="44"/>
      <c r="AM57" s="45">
        <f>IF(SUM(AM45:AM56)=0,"",SUM(AM45:AM56))</f>
        <v>4</v>
      </c>
      <c r="AN57" s="42"/>
      <c r="AO57" s="43"/>
      <c r="AP57" s="43"/>
      <c r="AQ57" s="43"/>
      <c r="AR57" s="44"/>
      <c r="AS57" s="45">
        <f>IF(SUM(AS45:AS56)=0,"",SUM(AS45:AS56))</f>
        <v>4</v>
      </c>
      <c r="AT57" s="42"/>
      <c r="AU57" s="43"/>
      <c r="AV57" s="43"/>
      <c r="AW57" s="43"/>
      <c r="AX57" s="44"/>
      <c r="AY57" s="45">
        <f>IF(SUM(AY45:AY56)=0,"",SUM(AY45:AY56))</f>
        <v>3</v>
      </c>
      <c r="AZ57" s="46"/>
      <c r="BA57" s="43"/>
      <c r="BB57" s="43"/>
      <c r="BC57" s="43"/>
      <c r="BD57" s="44"/>
      <c r="BE57" s="86">
        <f t="shared" si="26"/>
        <v>19</v>
      </c>
    </row>
    <row r="58" spans="1:57" s="113" customFormat="1" ht="15.75" customHeight="1" thickTop="1" x14ac:dyDescent="0.3">
      <c r="A58" s="169"/>
      <c r="B58" s="170"/>
      <c r="C58" s="170"/>
    </row>
    <row r="59" spans="1:57" s="113" customFormat="1" ht="15.75" customHeight="1" x14ac:dyDescent="0.3">
      <c r="A59" s="169"/>
      <c r="B59" s="170"/>
      <c r="C59" s="170"/>
    </row>
    <row r="60" spans="1:57" s="113" customFormat="1" ht="15.75" customHeight="1" x14ac:dyDescent="0.3">
      <c r="A60" s="169"/>
      <c r="B60" s="170"/>
      <c r="C60" s="220"/>
      <c r="AB60" s="230"/>
      <c r="AC60" s="230"/>
      <c r="AD60" s="230"/>
      <c r="AE60" s="230"/>
      <c r="AF60" s="230"/>
      <c r="AG60" s="230"/>
      <c r="AH60" s="230"/>
      <c r="AI60" s="230"/>
      <c r="AJ60" s="230"/>
      <c r="AK60" s="230"/>
      <c r="AL60" s="230"/>
      <c r="AM60" s="230"/>
      <c r="AN60" s="230"/>
      <c r="AO60" s="230"/>
      <c r="AP60" s="230"/>
      <c r="AQ60" s="230"/>
      <c r="AR60" s="230"/>
      <c r="AS60" s="230"/>
      <c r="AT60" s="230"/>
      <c r="AU60" s="230"/>
      <c r="AV60" s="230"/>
      <c r="AW60" s="230"/>
      <c r="AX60" s="231"/>
      <c r="AY60" s="231"/>
      <c r="AZ60" s="231"/>
    </row>
    <row r="61" spans="1:57" s="113" customFormat="1" ht="15.75" customHeight="1" x14ac:dyDescent="0.3">
      <c r="A61" s="169"/>
      <c r="B61" s="170"/>
      <c r="C61" s="216"/>
      <c r="D61" s="170"/>
      <c r="AB61" s="232"/>
      <c r="AC61" s="232"/>
      <c r="AD61" s="232"/>
      <c r="AE61" s="232"/>
      <c r="AF61" s="232"/>
      <c r="AG61" s="232"/>
      <c r="AH61" s="230"/>
      <c r="AI61" s="230"/>
      <c r="AJ61" s="230"/>
      <c r="AK61" s="230"/>
      <c r="AL61" s="230"/>
      <c r="AM61" s="230"/>
      <c r="AN61" s="230"/>
      <c r="AO61" s="230"/>
      <c r="AP61" s="230"/>
      <c r="AQ61" s="230"/>
      <c r="AR61" s="230"/>
      <c r="AS61" s="230"/>
      <c r="AT61" s="230"/>
      <c r="AU61" s="230"/>
      <c r="AV61" s="230"/>
      <c r="AW61" s="230"/>
      <c r="AX61" s="231"/>
      <c r="AY61" s="231"/>
      <c r="AZ61" s="231"/>
    </row>
    <row r="62" spans="1:57" s="113" customFormat="1" ht="15.75" customHeight="1" x14ac:dyDescent="0.3">
      <c r="A62" s="169"/>
      <c r="B62" s="170"/>
      <c r="C62" s="221"/>
      <c r="D62" s="220"/>
      <c r="AB62" s="232"/>
      <c r="AC62" s="232"/>
      <c r="AD62" s="232"/>
      <c r="AE62" s="232"/>
      <c r="AF62" s="232"/>
      <c r="AG62" s="232"/>
      <c r="AH62" s="230"/>
      <c r="AI62" s="230"/>
      <c r="AJ62" s="230"/>
      <c r="AK62" s="230"/>
      <c r="AL62" s="230"/>
      <c r="AM62" s="230"/>
      <c r="AN62" s="230"/>
      <c r="AO62" s="230"/>
      <c r="AP62" s="230"/>
      <c r="AQ62" s="230"/>
      <c r="AR62" s="230"/>
      <c r="AS62" s="230"/>
      <c r="AT62" s="230"/>
      <c r="AU62" s="230"/>
      <c r="AV62" s="230"/>
      <c r="AW62" s="230"/>
      <c r="AX62" s="231"/>
      <c r="AY62" s="231"/>
      <c r="AZ62" s="231"/>
    </row>
    <row r="63" spans="1:57" s="113" customFormat="1" ht="15.75" customHeight="1" x14ac:dyDescent="0.3">
      <c r="A63" s="169"/>
      <c r="B63" s="170"/>
      <c r="C63" s="222"/>
      <c r="D63" s="216"/>
      <c r="AB63" s="230"/>
      <c r="AC63" s="230"/>
      <c r="AD63" s="230"/>
      <c r="AE63" s="230"/>
      <c r="AF63" s="230"/>
      <c r="AG63" s="230"/>
      <c r="AH63" s="230"/>
      <c r="AI63" s="230"/>
      <c r="AJ63" s="230"/>
      <c r="AK63" s="230"/>
      <c r="AL63" s="230"/>
      <c r="AM63" s="230"/>
      <c r="AN63" s="230"/>
      <c r="AO63" s="230"/>
      <c r="AP63" s="230"/>
      <c r="AQ63" s="230"/>
      <c r="AR63" s="230"/>
      <c r="AS63" s="230"/>
      <c r="AT63" s="230"/>
      <c r="AU63" s="230"/>
      <c r="AV63" s="230"/>
      <c r="AW63" s="230"/>
      <c r="AX63" s="231"/>
      <c r="AY63" s="231"/>
      <c r="AZ63" s="231"/>
    </row>
    <row r="64" spans="1:57" s="113" customFormat="1" ht="15.75" customHeight="1" x14ac:dyDescent="0.3">
      <c r="A64" s="169"/>
      <c r="B64" s="170"/>
      <c r="C64" s="221"/>
      <c r="D64" s="221"/>
      <c r="AB64" s="230"/>
      <c r="AC64" s="230"/>
      <c r="AD64" s="230"/>
      <c r="AE64" s="230"/>
      <c r="AF64" s="230"/>
      <c r="AG64" s="230"/>
      <c r="AH64" s="232"/>
      <c r="AI64" s="232"/>
      <c r="AJ64" s="232"/>
      <c r="AK64" s="232"/>
      <c r="AL64" s="232"/>
      <c r="AM64" s="232"/>
      <c r="AN64" s="230"/>
      <c r="AO64" s="230"/>
      <c r="AP64" s="230"/>
      <c r="AQ64" s="230"/>
      <c r="AR64" s="230"/>
      <c r="AS64" s="230"/>
      <c r="AT64" s="230"/>
      <c r="AU64" s="230"/>
      <c r="AV64" s="230"/>
      <c r="AW64" s="230"/>
      <c r="AX64" s="231"/>
      <c r="AY64" s="231"/>
      <c r="AZ64" s="231"/>
    </row>
    <row r="65" spans="1:56" s="113" customFormat="1" ht="15.75" customHeight="1" x14ac:dyDescent="0.3">
      <c r="A65" s="169"/>
      <c r="B65" s="170"/>
      <c r="C65" s="221"/>
      <c r="D65" s="222"/>
      <c r="AB65" s="230"/>
      <c r="AC65" s="230"/>
      <c r="AD65" s="230"/>
      <c r="AE65" s="230"/>
      <c r="AF65" s="230"/>
      <c r="AG65" s="230"/>
      <c r="AH65" s="232"/>
      <c r="AI65" s="232"/>
      <c r="AJ65" s="232"/>
      <c r="AK65" s="232"/>
      <c r="AL65" s="232"/>
      <c r="AM65" s="232"/>
      <c r="AN65" s="230"/>
      <c r="AO65" s="230"/>
      <c r="AP65" s="230"/>
      <c r="AQ65" s="230"/>
      <c r="AR65" s="230"/>
      <c r="AS65" s="230"/>
      <c r="AT65" s="230"/>
      <c r="AU65" s="230"/>
      <c r="AV65" s="230"/>
      <c r="AW65" s="230"/>
      <c r="AX65" s="231"/>
      <c r="AY65" s="231"/>
      <c r="AZ65" s="231"/>
    </row>
    <row r="66" spans="1:56" s="113" customFormat="1" ht="15.75" customHeight="1" x14ac:dyDescent="0.3">
      <c r="A66" s="169"/>
      <c r="B66" s="170"/>
      <c r="C66" s="222"/>
      <c r="D66" s="221"/>
      <c r="AB66" s="230"/>
      <c r="AC66" s="230"/>
      <c r="AD66" s="230"/>
      <c r="AE66" s="230"/>
      <c r="AF66" s="230"/>
      <c r="AG66" s="230"/>
      <c r="AH66" s="230"/>
      <c r="AI66" s="230"/>
      <c r="AJ66" s="230"/>
      <c r="AK66" s="230"/>
      <c r="AL66" s="230"/>
      <c r="AM66" s="230"/>
      <c r="AN66" s="230"/>
      <c r="AO66" s="230"/>
      <c r="AP66" s="230"/>
      <c r="AQ66" s="230"/>
      <c r="AR66" s="230"/>
      <c r="AS66" s="230"/>
      <c r="AT66" s="230"/>
      <c r="AU66" s="230"/>
      <c r="AV66" s="230"/>
      <c r="AW66" s="230"/>
      <c r="AX66" s="231"/>
      <c r="AY66" s="231"/>
      <c r="AZ66" s="231"/>
    </row>
    <row r="67" spans="1:56" s="113" customFormat="1" ht="15.75" customHeight="1" x14ac:dyDescent="0.3">
      <c r="A67" s="169"/>
      <c r="B67" s="225"/>
      <c r="C67" s="223"/>
      <c r="D67" s="221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30"/>
      <c r="AC67" s="230"/>
      <c r="AD67" s="230"/>
      <c r="AE67" s="230"/>
      <c r="AF67" s="230"/>
      <c r="AG67" s="230"/>
      <c r="AH67" s="232"/>
      <c r="AI67" s="232"/>
      <c r="AJ67" s="232"/>
      <c r="AK67" s="232"/>
      <c r="AL67" s="232"/>
      <c r="AM67" s="232"/>
      <c r="AN67" s="230"/>
      <c r="AO67" s="230"/>
      <c r="AP67" s="230"/>
      <c r="AQ67" s="230"/>
      <c r="AR67" s="230"/>
      <c r="AS67" s="230"/>
      <c r="AT67" s="230"/>
      <c r="AU67" s="230"/>
      <c r="AV67" s="230"/>
      <c r="AW67" s="230"/>
      <c r="AX67" s="230"/>
      <c r="AY67" s="230"/>
      <c r="AZ67" s="230"/>
      <c r="BA67" s="226"/>
      <c r="BB67" s="226"/>
      <c r="BC67" s="226"/>
      <c r="BD67" s="226"/>
    </row>
    <row r="68" spans="1:56" s="113" customFormat="1" ht="15.75" customHeight="1" x14ac:dyDescent="0.3">
      <c r="A68" s="169"/>
      <c r="B68" s="225"/>
      <c r="C68" s="221"/>
      <c r="D68" s="222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6"/>
      <c r="X68" s="226"/>
      <c r="Y68" s="226"/>
      <c r="Z68" s="226"/>
      <c r="AA68" s="226"/>
      <c r="AB68" s="230"/>
      <c r="AC68" s="230"/>
      <c r="AD68" s="230"/>
      <c r="AE68" s="230"/>
      <c r="AF68" s="230"/>
      <c r="AG68" s="230"/>
      <c r="AH68" s="232"/>
      <c r="AI68" s="232"/>
      <c r="AJ68" s="232"/>
      <c r="AK68" s="232"/>
      <c r="AL68" s="232"/>
      <c r="AM68" s="232"/>
      <c r="AN68" s="230"/>
      <c r="AO68" s="230"/>
      <c r="AP68" s="230"/>
      <c r="AQ68" s="230"/>
      <c r="AR68" s="230"/>
      <c r="AS68" s="230"/>
      <c r="AT68" s="230"/>
      <c r="AU68" s="230"/>
      <c r="AV68" s="230"/>
      <c r="AW68" s="230"/>
      <c r="AX68" s="230"/>
      <c r="AY68" s="230"/>
      <c r="AZ68" s="230"/>
      <c r="BA68" s="226"/>
      <c r="BB68" s="226"/>
      <c r="BC68" s="226"/>
      <c r="BD68" s="226"/>
    </row>
    <row r="69" spans="1:56" s="113" customFormat="1" ht="15.75" customHeight="1" x14ac:dyDescent="0.3">
      <c r="A69" s="169"/>
      <c r="B69" s="225"/>
      <c r="C69" s="228"/>
      <c r="D69" s="223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6"/>
      <c r="X69" s="226"/>
      <c r="Y69" s="226"/>
      <c r="Z69" s="226"/>
      <c r="AA69" s="226"/>
      <c r="AB69" s="230"/>
      <c r="AC69" s="230"/>
      <c r="AD69" s="230"/>
      <c r="AE69" s="230"/>
      <c r="AF69" s="230"/>
      <c r="AG69" s="230"/>
      <c r="AH69" s="230"/>
      <c r="AI69" s="230"/>
      <c r="AJ69" s="230"/>
      <c r="AK69" s="230"/>
      <c r="AL69" s="230"/>
      <c r="AM69" s="230"/>
      <c r="AN69" s="230"/>
      <c r="AO69" s="230"/>
      <c r="AP69" s="230"/>
      <c r="AQ69" s="230"/>
      <c r="AR69" s="230"/>
      <c r="AS69" s="230"/>
      <c r="AT69" s="230"/>
      <c r="AU69" s="230"/>
      <c r="AV69" s="230"/>
      <c r="AW69" s="230"/>
      <c r="AX69" s="230"/>
      <c r="AY69" s="230"/>
      <c r="AZ69" s="230"/>
      <c r="BA69" s="226"/>
      <c r="BB69" s="226"/>
      <c r="BC69" s="226"/>
      <c r="BD69" s="226"/>
    </row>
    <row r="70" spans="1:56" s="113" customFormat="1" ht="15.75" customHeight="1" x14ac:dyDescent="0.3">
      <c r="A70" s="169"/>
      <c r="B70" s="225"/>
      <c r="C70" s="227"/>
      <c r="D70" s="221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6"/>
      <c r="X70" s="226"/>
      <c r="Y70" s="226"/>
      <c r="Z70" s="226"/>
      <c r="AA70" s="226"/>
      <c r="AB70" s="230"/>
      <c r="AC70" s="230"/>
      <c r="AD70" s="230"/>
      <c r="AE70" s="230"/>
      <c r="AF70" s="230"/>
      <c r="AG70" s="230"/>
      <c r="AH70" s="230"/>
      <c r="AI70" s="230"/>
      <c r="AJ70" s="230"/>
      <c r="AK70" s="230"/>
      <c r="AL70" s="230"/>
      <c r="AM70" s="230"/>
      <c r="AN70" s="232"/>
      <c r="AO70" s="232"/>
      <c r="AP70" s="232"/>
      <c r="AQ70" s="232"/>
      <c r="AR70" s="232"/>
      <c r="AS70" s="232"/>
      <c r="AT70" s="230"/>
      <c r="AU70" s="230"/>
      <c r="AV70" s="230"/>
      <c r="AW70" s="230"/>
      <c r="AX70" s="230"/>
      <c r="AY70" s="230"/>
      <c r="AZ70" s="230"/>
      <c r="BA70" s="226"/>
      <c r="BB70" s="226"/>
      <c r="BC70" s="226"/>
      <c r="BD70" s="226"/>
    </row>
    <row r="71" spans="1:56" s="113" customFormat="1" ht="15.75" customHeight="1" x14ac:dyDescent="0.3">
      <c r="A71" s="169"/>
      <c r="B71" s="225"/>
      <c r="C71" s="227"/>
      <c r="D71" s="225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6"/>
      <c r="X71" s="226"/>
      <c r="Y71" s="226"/>
      <c r="Z71" s="226"/>
      <c r="AA71" s="226"/>
      <c r="AB71" s="230"/>
      <c r="AC71" s="230"/>
      <c r="AD71" s="230"/>
      <c r="AE71" s="230"/>
      <c r="AF71" s="230"/>
      <c r="AG71" s="230"/>
      <c r="AH71" s="230"/>
      <c r="AI71" s="230"/>
      <c r="AJ71" s="230"/>
      <c r="AK71" s="230"/>
      <c r="AL71" s="230"/>
      <c r="AM71" s="230"/>
      <c r="AN71" s="232"/>
      <c r="AO71" s="232"/>
      <c r="AP71" s="232"/>
      <c r="AQ71" s="232"/>
      <c r="AR71" s="232"/>
      <c r="AS71" s="232"/>
      <c r="AT71" s="230"/>
      <c r="AU71" s="230"/>
      <c r="AV71" s="230"/>
      <c r="AW71" s="230"/>
      <c r="AX71" s="230"/>
      <c r="AY71" s="230"/>
      <c r="AZ71" s="230"/>
      <c r="BA71" s="226"/>
      <c r="BB71" s="226"/>
      <c r="BC71" s="226"/>
      <c r="BD71" s="226"/>
    </row>
    <row r="72" spans="1:56" s="113" customFormat="1" ht="15.75" customHeight="1" x14ac:dyDescent="0.3">
      <c r="A72" s="169"/>
      <c r="B72" s="225"/>
      <c r="C72" s="228"/>
      <c r="D72" s="225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6"/>
      <c r="X72" s="226"/>
      <c r="Y72" s="226"/>
      <c r="Z72" s="226"/>
      <c r="AA72" s="226"/>
      <c r="AB72" s="230"/>
      <c r="AC72" s="230"/>
      <c r="AD72" s="230"/>
      <c r="AE72" s="230"/>
      <c r="AF72" s="230"/>
      <c r="AG72" s="230"/>
      <c r="AH72" s="230"/>
      <c r="AI72" s="230"/>
      <c r="AJ72" s="230"/>
      <c r="AK72" s="230"/>
      <c r="AL72" s="230"/>
      <c r="AM72" s="230"/>
      <c r="AN72" s="232"/>
      <c r="AO72" s="232"/>
      <c r="AP72" s="232"/>
      <c r="AQ72" s="232"/>
      <c r="AR72" s="232"/>
      <c r="AS72" s="232"/>
      <c r="AT72" s="230"/>
      <c r="AU72" s="230"/>
      <c r="AV72" s="230"/>
      <c r="AW72" s="230"/>
      <c r="AX72" s="230"/>
      <c r="AY72" s="230"/>
      <c r="AZ72" s="230"/>
      <c r="BA72" s="226"/>
      <c r="BB72" s="226"/>
      <c r="BC72" s="226"/>
      <c r="BD72" s="226"/>
    </row>
    <row r="73" spans="1:56" s="113" customFormat="1" ht="15.75" customHeight="1" x14ac:dyDescent="0.3">
      <c r="A73" s="169"/>
      <c r="B73" s="225"/>
      <c r="C73" s="227"/>
      <c r="D73" s="225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6"/>
      <c r="X73" s="226"/>
      <c r="Y73" s="226"/>
      <c r="Z73" s="226"/>
      <c r="AA73" s="226"/>
      <c r="AB73" s="230"/>
      <c r="AC73" s="230"/>
      <c r="AD73" s="230"/>
      <c r="AE73" s="230"/>
      <c r="AF73" s="230"/>
      <c r="AG73" s="230"/>
      <c r="AH73" s="230"/>
      <c r="AI73" s="230"/>
      <c r="AJ73" s="230"/>
      <c r="AK73" s="230"/>
      <c r="AL73" s="230"/>
      <c r="AM73" s="230"/>
      <c r="AN73" s="232"/>
      <c r="AO73" s="232"/>
      <c r="AP73" s="232"/>
      <c r="AQ73" s="232"/>
      <c r="AR73" s="232"/>
      <c r="AS73" s="232"/>
      <c r="AT73" s="230"/>
      <c r="AU73" s="230"/>
      <c r="AV73" s="230"/>
      <c r="AW73" s="230"/>
      <c r="AX73" s="230"/>
      <c r="AY73" s="230"/>
      <c r="AZ73" s="230"/>
      <c r="BA73" s="226"/>
      <c r="BB73" s="226"/>
      <c r="BC73" s="226"/>
      <c r="BD73" s="226"/>
    </row>
    <row r="74" spans="1:56" s="113" customFormat="1" ht="15.75" customHeight="1" x14ac:dyDescent="0.3">
      <c r="A74" s="169"/>
      <c r="B74" s="225"/>
      <c r="C74" s="227"/>
      <c r="D74" s="225"/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6"/>
      <c r="X74" s="226"/>
      <c r="Y74" s="226"/>
      <c r="Z74" s="226"/>
      <c r="AA74" s="226"/>
      <c r="AB74" s="230"/>
      <c r="AC74" s="230"/>
      <c r="AD74" s="230"/>
      <c r="AE74" s="230"/>
      <c r="AF74" s="230"/>
      <c r="AG74" s="230"/>
      <c r="AH74" s="230"/>
      <c r="AI74" s="230"/>
      <c r="AJ74" s="230"/>
      <c r="AK74" s="230"/>
      <c r="AL74" s="230"/>
      <c r="AM74" s="230"/>
      <c r="AN74" s="232"/>
      <c r="AO74" s="232"/>
      <c r="AP74" s="232"/>
      <c r="AQ74" s="232"/>
      <c r="AR74" s="232"/>
      <c r="AS74" s="232"/>
      <c r="AT74" s="230"/>
      <c r="AU74" s="230"/>
      <c r="AV74" s="230"/>
      <c r="AW74" s="230"/>
      <c r="AX74" s="230"/>
      <c r="AY74" s="230"/>
      <c r="AZ74" s="230"/>
      <c r="BA74" s="226"/>
      <c r="BB74" s="226"/>
      <c r="BC74" s="226"/>
      <c r="BD74" s="226"/>
    </row>
    <row r="75" spans="1:56" s="113" customFormat="1" ht="15.75" customHeight="1" x14ac:dyDescent="0.3">
      <c r="A75" s="169"/>
      <c r="B75" s="225"/>
      <c r="C75" s="228"/>
      <c r="D75" s="225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6"/>
      <c r="X75" s="226"/>
      <c r="Y75" s="226"/>
      <c r="Z75" s="226"/>
      <c r="AA75" s="226"/>
      <c r="AB75" s="230"/>
      <c r="AC75" s="230"/>
      <c r="AD75" s="230"/>
      <c r="AE75" s="230"/>
      <c r="AF75" s="230"/>
      <c r="AG75" s="230"/>
      <c r="AH75" s="230"/>
      <c r="AI75" s="230"/>
      <c r="AJ75" s="230"/>
      <c r="AK75" s="230"/>
      <c r="AL75" s="230"/>
      <c r="AM75" s="230"/>
      <c r="AN75" s="230"/>
      <c r="AO75" s="230"/>
      <c r="AP75" s="230"/>
      <c r="AQ75" s="230"/>
      <c r="AR75" s="230"/>
      <c r="AS75" s="230"/>
      <c r="AT75" s="230"/>
      <c r="AU75" s="230"/>
      <c r="AV75" s="230"/>
      <c r="AW75" s="230"/>
      <c r="AX75" s="230"/>
      <c r="AY75" s="230"/>
      <c r="AZ75" s="230"/>
      <c r="BA75" s="226"/>
      <c r="BB75" s="226"/>
      <c r="BC75" s="226"/>
      <c r="BD75" s="226"/>
    </row>
    <row r="76" spans="1:56" s="113" customFormat="1" ht="15.75" customHeight="1" x14ac:dyDescent="0.3">
      <c r="A76" s="169"/>
      <c r="B76" s="225"/>
      <c r="C76" s="227"/>
      <c r="D76" s="225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6"/>
      <c r="X76" s="226"/>
      <c r="Y76" s="226"/>
      <c r="Z76" s="226"/>
      <c r="AA76" s="226"/>
      <c r="AB76" s="230"/>
      <c r="AC76" s="230"/>
      <c r="AD76" s="230"/>
      <c r="AE76" s="230"/>
      <c r="AF76" s="230"/>
      <c r="AG76" s="230"/>
      <c r="AH76" s="230"/>
      <c r="AI76" s="230"/>
      <c r="AJ76" s="230"/>
      <c r="AK76" s="230"/>
      <c r="AL76" s="230"/>
      <c r="AM76" s="230"/>
      <c r="AN76" s="230"/>
      <c r="AO76" s="230"/>
      <c r="AP76" s="230"/>
      <c r="AQ76" s="230"/>
      <c r="AR76" s="230"/>
      <c r="AS76" s="230"/>
      <c r="AT76" s="232"/>
      <c r="AU76" s="232"/>
      <c r="AV76" s="232"/>
      <c r="AW76" s="232"/>
      <c r="AX76" s="232"/>
      <c r="AY76" s="232"/>
      <c r="AZ76" s="230"/>
      <c r="BA76" s="226"/>
      <c r="BB76" s="226"/>
      <c r="BC76" s="226"/>
      <c r="BD76" s="226"/>
    </row>
    <row r="77" spans="1:56" s="113" customFormat="1" ht="15.75" customHeight="1" x14ac:dyDescent="0.3">
      <c r="A77" s="169"/>
      <c r="B77" s="225"/>
      <c r="C77" s="227"/>
      <c r="D77" s="225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6"/>
      <c r="X77" s="226"/>
      <c r="Y77" s="226"/>
      <c r="Z77" s="226"/>
      <c r="AA77" s="226"/>
      <c r="AB77" s="230"/>
      <c r="AC77" s="230"/>
      <c r="AD77" s="230"/>
      <c r="AE77" s="230"/>
      <c r="AF77" s="230"/>
      <c r="AG77" s="230"/>
      <c r="AH77" s="230"/>
      <c r="AI77" s="230"/>
      <c r="AJ77" s="230"/>
      <c r="AK77" s="230"/>
      <c r="AL77" s="230"/>
      <c r="AM77" s="230"/>
      <c r="AN77" s="230"/>
      <c r="AO77" s="230"/>
      <c r="AP77" s="230"/>
      <c r="AQ77" s="230"/>
      <c r="AR77" s="230"/>
      <c r="AS77" s="230"/>
      <c r="AT77" s="232"/>
      <c r="AU77" s="232"/>
      <c r="AV77" s="232"/>
      <c r="AW77" s="232"/>
      <c r="AX77" s="232"/>
      <c r="AY77" s="232"/>
      <c r="AZ77" s="230"/>
      <c r="BA77" s="226"/>
      <c r="BB77" s="226"/>
      <c r="BC77" s="226"/>
      <c r="BD77" s="226"/>
    </row>
    <row r="78" spans="1:56" s="113" customFormat="1" ht="15.75" customHeight="1" x14ac:dyDescent="0.3">
      <c r="A78" s="169"/>
      <c r="B78" s="225"/>
      <c r="C78" s="227"/>
      <c r="D78" s="225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6"/>
      <c r="X78" s="226"/>
      <c r="Y78" s="226"/>
      <c r="Z78" s="226"/>
      <c r="AA78" s="226"/>
      <c r="AB78" s="230"/>
      <c r="AC78" s="230"/>
      <c r="AD78" s="230"/>
      <c r="AE78" s="230"/>
      <c r="AF78" s="230"/>
      <c r="AG78" s="230"/>
      <c r="AH78" s="230"/>
      <c r="AI78" s="230"/>
      <c r="AJ78" s="230"/>
      <c r="AK78" s="230"/>
      <c r="AL78" s="230"/>
      <c r="AM78" s="230"/>
      <c r="AN78" s="230"/>
      <c r="AO78" s="230"/>
      <c r="AP78" s="230"/>
      <c r="AQ78" s="230"/>
      <c r="AR78" s="230"/>
      <c r="AS78" s="230"/>
      <c r="AT78" s="230"/>
      <c r="AU78" s="230"/>
      <c r="AV78" s="230"/>
      <c r="AW78" s="230"/>
      <c r="AX78" s="230"/>
      <c r="AY78" s="230"/>
      <c r="AZ78" s="230"/>
      <c r="BA78" s="226"/>
      <c r="BB78" s="226"/>
      <c r="BC78" s="226"/>
      <c r="BD78" s="226"/>
    </row>
    <row r="79" spans="1:56" s="113" customFormat="1" ht="15.75" customHeight="1" x14ac:dyDescent="0.3">
      <c r="A79" s="169"/>
      <c r="B79" s="170"/>
      <c r="C79" s="227"/>
      <c r="D79" s="170"/>
      <c r="AB79" s="230"/>
      <c r="AC79" s="230"/>
      <c r="AD79" s="230"/>
      <c r="AE79" s="230"/>
      <c r="AF79" s="230"/>
      <c r="AG79" s="230"/>
      <c r="AH79" s="230"/>
      <c r="AI79" s="230"/>
      <c r="AJ79" s="230"/>
      <c r="AK79" s="230"/>
      <c r="AL79" s="230"/>
      <c r="AM79" s="230"/>
      <c r="AN79" s="230"/>
      <c r="AO79" s="230"/>
      <c r="AP79" s="230"/>
      <c r="AQ79" s="230"/>
      <c r="AR79" s="230"/>
      <c r="AS79" s="230"/>
      <c r="AT79" s="230"/>
      <c r="AU79" s="230"/>
      <c r="AV79" s="230"/>
      <c r="AW79" s="230"/>
      <c r="AX79" s="231"/>
      <c r="AY79" s="231"/>
      <c r="AZ79" s="231"/>
    </row>
    <row r="80" spans="1:56" s="113" customFormat="1" ht="15.75" customHeight="1" x14ac:dyDescent="0.3">
      <c r="A80" s="169"/>
      <c r="B80" s="170"/>
      <c r="C80" s="228"/>
      <c r="D80" s="170"/>
      <c r="AB80" s="230"/>
      <c r="AC80" s="230"/>
      <c r="AD80" s="230"/>
      <c r="AE80" s="230"/>
      <c r="AF80" s="230"/>
      <c r="AG80" s="230"/>
      <c r="AH80" s="230"/>
      <c r="AI80" s="230"/>
      <c r="AJ80" s="230"/>
      <c r="AK80" s="230"/>
      <c r="AL80" s="230"/>
      <c r="AM80" s="230"/>
      <c r="AN80" s="230"/>
      <c r="AO80" s="230"/>
      <c r="AP80" s="230"/>
      <c r="AQ80" s="230"/>
      <c r="AR80" s="230"/>
      <c r="AS80" s="230"/>
      <c r="AT80" s="230"/>
      <c r="AU80" s="230"/>
      <c r="AV80" s="230"/>
      <c r="AW80" s="230"/>
      <c r="AX80" s="231"/>
      <c r="AY80" s="231"/>
      <c r="AZ80" s="231"/>
    </row>
    <row r="81" spans="1:52" s="113" customFormat="1" ht="15.75" customHeight="1" x14ac:dyDescent="0.3">
      <c r="A81" s="169"/>
      <c r="B81" s="170"/>
      <c r="C81" s="229"/>
      <c r="D81" s="170"/>
      <c r="AB81" s="232"/>
      <c r="AC81" s="232"/>
      <c r="AD81" s="232"/>
      <c r="AE81" s="232"/>
      <c r="AF81" s="232"/>
      <c r="AG81" s="232"/>
      <c r="AH81" s="230"/>
      <c r="AI81" s="230"/>
      <c r="AJ81" s="230"/>
      <c r="AK81" s="230"/>
      <c r="AL81" s="230"/>
      <c r="AM81" s="230"/>
      <c r="AN81" s="230"/>
      <c r="AO81" s="230"/>
      <c r="AP81" s="230"/>
      <c r="AQ81" s="230"/>
      <c r="AR81" s="230"/>
      <c r="AS81" s="230"/>
      <c r="AT81" s="230"/>
      <c r="AU81" s="230"/>
      <c r="AV81" s="230"/>
      <c r="AW81" s="230"/>
      <c r="AX81" s="231"/>
      <c r="AY81" s="231"/>
      <c r="AZ81" s="231"/>
    </row>
    <row r="82" spans="1:52" s="113" customFormat="1" ht="15.75" customHeight="1" x14ac:dyDescent="0.3">
      <c r="A82" s="169"/>
      <c r="B82" s="170"/>
      <c r="C82" s="229"/>
      <c r="D82" s="170"/>
      <c r="AB82" s="232"/>
      <c r="AC82" s="232"/>
      <c r="AD82" s="232"/>
      <c r="AE82" s="232"/>
      <c r="AF82" s="232"/>
      <c r="AG82" s="232"/>
      <c r="AH82" s="230"/>
      <c r="AI82" s="230"/>
      <c r="AJ82" s="230"/>
      <c r="AK82" s="230"/>
      <c r="AL82" s="230"/>
      <c r="AM82" s="230"/>
      <c r="AN82" s="230"/>
      <c r="AO82" s="230"/>
      <c r="AP82" s="230"/>
      <c r="AQ82" s="230"/>
      <c r="AR82" s="230"/>
      <c r="AS82" s="230"/>
      <c r="AT82" s="230"/>
      <c r="AU82" s="230"/>
      <c r="AV82" s="230"/>
      <c r="AW82" s="230"/>
      <c r="AX82" s="231"/>
      <c r="AY82" s="231"/>
      <c r="AZ82" s="231"/>
    </row>
    <row r="83" spans="1:52" s="113" customFormat="1" ht="15.75" customHeight="1" x14ac:dyDescent="0.3">
      <c r="A83" s="169"/>
      <c r="B83" s="170"/>
      <c r="C83" s="229"/>
      <c r="D83" s="224"/>
      <c r="AB83" s="232"/>
      <c r="AC83" s="232"/>
      <c r="AD83" s="232"/>
      <c r="AE83" s="232"/>
      <c r="AF83" s="232"/>
      <c r="AG83" s="232"/>
      <c r="AH83" s="230"/>
      <c r="AI83" s="230"/>
      <c r="AJ83" s="230"/>
      <c r="AK83" s="230"/>
      <c r="AL83" s="230"/>
      <c r="AM83" s="230"/>
      <c r="AN83" s="230"/>
      <c r="AO83" s="230"/>
      <c r="AP83" s="230"/>
      <c r="AQ83" s="230"/>
      <c r="AR83" s="230"/>
      <c r="AS83" s="230"/>
      <c r="AT83" s="230"/>
      <c r="AU83" s="230"/>
      <c r="AV83" s="230"/>
      <c r="AW83" s="230"/>
      <c r="AX83" s="231"/>
      <c r="AY83" s="231"/>
      <c r="AZ83" s="231"/>
    </row>
    <row r="84" spans="1:52" s="113" customFormat="1" ht="15.75" customHeight="1" x14ac:dyDescent="0.3">
      <c r="A84" s="169"/>
      <c r="B84" s="170"/>
      <c r="C84" s="229"/>
      <c r="D84" s="224"/>
      <c r="AB84" s="232"/>
      <c r="AC84" s="232"/>
      <c r="AD84" s="232"/>
      <c r="AE84" s="232"/>
      <c r="AF84" s="232"/>
      <c r="AG84" s="232"/>
      <c r="AH84" s="230"/>
      <c r="AI84" s="230"/>
      <c r="AJ84" s="230"/>
      <c r="AK84" s="230"/>
      <c r="AL84" s="230"/>
      <c r="AM84" s="230"/>
      <c r="AN84" s="230"/>
      <c r="AO84" s="230"/>
      <c r="AP84" s="230"/>
      <c r="AQ84" s="230"/>
      <c r="AR84" s="230"/>
      <c r="AS84" s="230"/>
      <c r="AT84" s="230"/>
      <c r="AU84" s="230"/>
      <c r="AV84" s="230"/>
      <c r="AW84" s="230"/>
      <c r="AX84" s="231"/>
      <c r="AY84" s="231"/>
      <c r="AZ84" s="231"/>
    </row>
    <row r="85" spans="1:52" s="113" customFormat="1" ht="15.75" customHeight="1" x14ac:dyDescent="0.3">
      <c r="A85" s="169"/>
      <c r="B85" s="170"/>
      <c r="C85" s="170"/>
    </row>
    <row r="86" spans="1:52" s="113" customFormat="1" ht="15.75" customHeight="1" x14ac:dyDescent="0.3">
      <c r="A86" s="169"/>
      <c r="B86" s="170"/>
      <c r="C86" s="170"/>
    </row>
    <row r="87" spans="1:52" s="113" customFormat="1" ht="15.75" customHeight="1" x14ac:dyDescent="0.3">
      <c r="A87" s="169"/>
      <c r="B87" s="170"/>
      <c r="C87" s="170"/>
    </row>
    <row r="88" spans="1:52" s="113" customFormat="1" ht="15.75" customHeight="1" x14ac:dyDescent="0.3">
      <c r="A88" s="169"/>
      <c r="B88" s="170"/>
      <c r="C88" s="170"/>
    </row>
    <row r="89" spans="1:52" s="113" customFormat="1" ht="15.75" customHeight="1" x14ac:dyDescent="0.3">
      <c r="A89" s="169"/>
      <c r="B89" s="170"/>
      <c r="C89" s="170"/>
    </row>
    <row r="90" spans="1:52" s="113" customFormat="1" ht="15.75" customHeight="1" x14ac:dyDescent="0.3">
      <c r="A90" s="169"/>
      <c r="B90" s="170"/>
      <c r="C90" s="170"/>
    </row>
    <row r="91" spans="1:52" s="113" customFormat="1" ht="15.75" customHeight="1" x14ac:dyDescent="0.3">
      <c r="A91" s="169"/>
      <c r="B91" s="170"/>
      <c r="C91" s="170"/>
    </row>
    <row r="92" spans="1:52" s="113" customFormat="1" ht="15.75" customHeight="1" x14ac:dyDescent="0.3">
      <c r="A92" s="169"/>
      <c r="B92" s="170"/>
      <c r="C92" s="170"/>
    </row>
    <row r="93" spans="1:52" s="113" customFormat="1" ht="15.75" customHeight="1" x14ac:dyDescent="0.3">
      <c r="A93" s="169"/>
      <c r="B93" s="170"/>
      <c r="C93" s="170"/>
    </row>
    <row r="94" spans="1:52" s="113" customFormat="1" ht="15.75" customHeight="1" x14ac:dyDescent="0.3">
      <c r="A94" s="169"/>
      <c r="B94" s="170"/>
      <c r="C94" s="170"/>
    </row>
    <row r="95" spans="1:52" s="113" customFormat="1" ht="15.75" customHeight="1" x14ac:dyDescent="0.3">
      <c r="A95" s="169"/>
      <c r="B95" s="170"/>
      <c r="C95" s="170"/>
    </row>
    <row r="96" spans="1:52" s="113" customFormat="1" ht="15.75" customHeight="1" x14ac:dyDescent="0.3">
      <c r="A96" s="169"/>
      <c r="B96" s="170"/>
      <c r="C96" s="170"/>
    </row>
    <row r="97" spans="1:3" s="113" customFormat="1" ht="15.75" customHeight="1" x14ac:dyDescent="0.3">
      <c r="A97" s="169"/>
      <c r="B97" s="170"/>
      <c r="C97" s="170"/>
    </row>
    <row r="98" spans="1:3" s="113" customFormat="1" ht="15.75" customHeight="1" x14ac:dyDescent="0.3">
      <c r="A98" s="169"/>
      <c r="B98" s="170"/>
      <c r="C98" s="170"/>
    </row>
    <row r="99" spans="1:3" s="113" customFormat="1" ht="15.75" customHeight="1" x14ac:dyDescent="0.3">
      <c r="A99" s="169"/>
      <c r="B99" s="170"/>
      <c r="C99" s="170"/>
    </row>
    <row r="100" spans="1:3" s="113" customFormat="1" ht="15.75" customHeight="1" x14ac:dyDescent="0.3">
      <c r="A100" s="169"/>
      <c r="B100" s="170"/>
      <c r="C100" s="170"/>
    </row>
    <row r="101" spans="1:3" s="113" customFormat="1" ht="15.75" customHeight="1" x14ac:dyDescent="0.3">
      <c r="A101" s="169"/>
      <c r="B101" s="170"/>
      <c r="C101" s="170"/>
    </row>
    <row r="102" spans="1:3" s="113" customFormat="1" ht="15.75" customHeight="1" x14ac:dyDescent="0.3">
      <c r="A102" s="169"/>
      <c r="B102" s="170"/>
      <c r="C102" s="170"/>
    </row>
    <row r="103" spans="1:3" s="113" customFormat="1" ht="15.75" customHeight="1" x14ac:dyDescent="0.3">
      <c r="A103" s="169"/>
      <c r="B103" s="170"/>
      <c r="C103" s="170"/>
    </row>
    <row r="104" spans="1:3" s="113" customFormat="1" ht="15.75" customHeight="1" x14ac:dyDescent="0.3">
      <c r="A104" s="169"/>
      <c r="B104" s="170"/>
      <c r="C104" s="170"/>
    </row>
    <row r="105" spans="1:3" s="113" customFormat="1" ht="15.75" customHeight="1" x14ac:dyDescent="0.3">
      <c r="A105" s="169"/>
      <c r="B105" s="170"/>
      <c r="C105" s="170"/>
    </row>
    <row r="106" spans="1:3" s="113" customFormat="1" ht="15.75" customHeight="1" x14ac:dyDescent="0.3">
      <c r="A106" s="169"/>
      <c r="B106" s="170"/>
      <c r="C106" s="170"/>
    </row>
    <row r="107" spans="1:3" s="113" customFormat="1" ht="15.75" customHeight="1" x14ac:dyDescent="0.3">
      <c r="A107" s="169"/>
      <c r="B107" s="170"/>
      <c r="C107" s="170"/>
    </row>
    <row r="108" spans="1:3" s="113" customFormat="1" ht="15.75" customHeight="1" x14ac:dyDescent="0.3">
      <c r="A108" s="169"/>
      <c r="B108" s="170"/>
      <c r="C108" s="170"/>
    </row>
    <row r="109" spans="1:3" s="113" customFormat="1" ht="15.75" customHeight="1" x14ac:dyDescent="0.3">
      <c r="A109" s="169"/>
      <c r="B109" s="170"/>
      <c r="C109" s="170"/>
    </row>
    <row r="110" spans="1:3" s="113" customFormat="1" ht="15.75" customHeight="1" x14ac:dyDescent="0.3">
      <c r="A110" s="169"/>
      <c r="B110" s="170"/>
      <c r="C110" s="170"/>
    </row>
    <row r="111" spans="1:3" s="113" customFormat="1" ht="15.75" customHeight="1" x14ac:dyDescent="0.3">
      <c r="A111" s="169"/>
      <c r="B111" s="170"/>
      <c r="C111" s="170"/>
    </row>
    <row r="112" spans="1:3" s="113" customFormat="1" ht="15.75" customHeight="1" x14ac:dyDescent="0.3">
      <c r="A112" s="169"/>
      <c r="B112" s="170"/>
      <c r="C112" s="170"/>
    </row>
    <row r="113" spans="1:3" s="113" customFormat="1" ht="15.75" customHeight="1" x14ac:dyDescent="0.3">
      <c r="A113" s="169"/>
      <c r="B113" s="170"/>
      <c r="C113" s="170"/>
    </row>
    <row r="114" spans="1:3" s="113" customFormat="1" ht="15.75" customHeight="1" x14ac:dyDescent="0.3">
      <c r="A114" s="169"/>
      <c r="B114" s="170"/>
      <c r="C114" s="170"/>
    </row>
    <row r="115" spans="1:3" s="113" customFormat="1" ht="15.75" customHeight="1" x14ac:dyDescent="0.3">
      <c r="A115" s="169"/>
      <c r="B115" s="170"/>
      <c r="C115" s="170"/>
    </row>
    <row r="116" spans="1:3" s="113" customFormat="1" ht="15.75" customHeight="1" x14ac:dyDescent="0.3">
      <c r="A116" s="169"/>
      <c r="B116" s="170"/>
      <c r="C116" s="170"/>
    </row>
    <row r="117" spans="1:3" s="113" customFormat="1" ht="15.75" customHeight="1" x14ac:dyDescent="0.3">
      <c r="A117" s="169"/>
      <c r="B117" s="170"/>
      <c r="C117" s="170"/>
    </row>
    <row r="118" spans="1:3" s="113" customFormat="1" ht="15.75" customHeight="1" x14ac:dyDescent="0.3">
      <c r="A118" s="169"/>
      <c r="B118" s="170"/>
      <c r="C118" s="170"/>
    </row>
    <row r="119" spans="1:3" s="113" customFormat="1" ht="15.75" customHeight="1" x14ac:dyDescent="0.3">
      <c r="A119" s="169"/>
      <c r="B119" s="170"/>
      <c r="C119" s="170"/>
    </row>
    <row r="120" spans="1:3" s="113" customFormat="1" ht="15.75" customHeight="1" x14ac:dyDescent="0.3">
      <c r="A120" s="169"/>
      <c r="B120" s="170"/>
      <c r="C120" s="170"/>
    </row>
    <row r="121" spans="1:3" s="113" customFormat="1" ht="15.75" customHeight="1" x14ac:dyDescent="0.3">
      <c r="A121" s="169"/>
      <c r="B121" s="170"/>
      <c r="C121" s="170"/>
    </row>
    <row r="122" spans="1:3" s="113" customFormat="1" ht="15.75" customHeight="1" x14ac:dyDescent="0.3">
      <c r="A122" s="169"/>
      <c r="B122" s="170"/>
      <c r="C122" s="170"/>
    </row>
    <row r="123" spans="1:3" s="113" customFormat="1" ht="15.75" customHeight="1" x14ac:dyDescent="0.3">
      <c r="A123" s="169"/>
      <c r="B123" s="111"/>
      <c r="C123" s="111"/>
    </row>
    <row r="124" spans="1:3" s="113" customFormat="1" ht="15.75" customHeight="1" x14ac:dyDescent="0.3">
      <c r="A124" s="169"/>
      <c r="B124" s="111"/>
      <c r="C124" s="111"/>
    </row>
    <row r="125" spans="1:3" s="113" customFormat="1" ht="15.75" customHeight="1" x14ac:dyDescent="0.3">
      <c r="A125" s="169"/>
      <c r="B125" s="111"/>
      <c r="C125" s="111"/>
    </row>
    <row r="126" spans="1:3" s="113" customFormat="1" ht="15.75" customHeight="1" x14ac:dyDescent="0.3">
      <c r="A126" s="169"/>
      <c r="B126" s="111"/>
      <c r="C126" s="111"/>
    </row>
    <row r="127" spans="1:3" s="113" customFormat="1" ht="15.75" customHeight="1" x14ac:dyDescent="0.3">
      <c r="A127" s="169"/>
      <c r="B127" s="111"/>
      <c r="C127" s="111"/>
    </row>
    <row r="128" spans="1:3" s="113" customFormat="1" ht="15.75" customHeight="1" x14ac:dyDescent="0.3">
      <c r="A128" s="169"/>
      <c r="B128" s="111"/>
      <c r="C128" s="111"/>
    </row>
    <row r="129" spans="1:57" s="113" customFormat="1" ht="15.75" customHeight="1" x14ac:dyDescent="0.3">
      <c r="A129" s="169"/>
      <c r="B129" s="111"/>
      <c r="C129" s="111"/>
    </row>
    <row r="130" spans="1:57" ht="15.75" customHeight="1" x14ac:dyDescent="0.3">
      <c r="A130" s="169"/>
      <c r="B130" s="111"/>
      <c r="C130" s="111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  <c r="AV130" s="113"/>
      <c r="AW130" s="113"/>
      <c r="AX130" s="113"/>
      <c r="AY130" s="113"/>
      <c r="AZ130" s="113"/>
      <c r="BA130" s="113"/>
      <c r="BB130" s="113"/>
      <c r="BC130" s="113"/>
      <c r="BD130" s="113"/>
      <c r="BE130" s="113"/>
    </row>
    <row r="131" spans="1:57" ht="15.75" customHeight="1" x14ac:dyDescent="0.3">
      <c r="A131" s="169"/>
      <c r="B131" s="111"/>
      <c r="C131" s="111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13"/>
      <c r="AH131" s="113"/>
      <c r="AI131" s="113"/>
      <c r="AJ131" s="113"/>
      <c r="AK131" s="113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  <c r="AV131" s="113"/>
      <c r="AW131" s="113"/>
      <c r="AX131" s="113"/>
      <c r="AY131" s="113"/>
      <c r="AZ131" s="113"/>
      <c r="BA131" s="113"/>
      <c r="BB131" s="113"/>
      <c r="BC131" s="113"/>
      <c r="BD131" s="113"/>
      <c r="BE131" s="113"/>
    </row>
    <row r="132" spans="1:57" ht="15.75" customHeight="1" x14ac:dyDescent="0.3">
      <c r="A132" s="171"/>
      <c r="B132" s="109"/>
      <c r="C132" s="109"/>
    </row>
    <row r="133" spans="1:57" ht="15.75" customHeight="1" x14ac:dyDescent="0.3">
      <c r="A133" s="171"/>
      <c r="B133" s="109"/>
      <c r="C133" s="109"/>
    </row>
    <row r="134" spans="1:57" ht="15.75" customHeight="1" x14ac:dyDescent="0.3">
      <c r="A134" s="171"/>
      <c r="B134" s="109"/>
      <c r="C134" s="109"/>
    </row>
    <row r="135" spans="1:57" ht="15.75" customHeight="1" x14ac:dyDescent="0.3">
      <c r="A135" s="171"/>
      <c r="B135" s="109"/>
      <c r="C135" s="109"/>
    </row>
    <row r="136" spans="1:57" ht="15.75" customHeight="1" x14ac:dyDescent="0.3">
      <c r="A136" s="171"/>
      <c r="B136" s="109"/>
      <c r="C136" s="109"/>
    </row>
    <row r="137" spans="1:57" ht="15.75" customHeight="1" x14ac:dyDescent="0.3">
      <c r="A137" s="171"/>
      <c r="B137" s="109"/>
      <c r="C137" s="109"/>
    </row>
    <row r="138" spans="1:57" ht="15.75" customHeight="1" x14ac:dyDescent="0.3">
      <c r="A138" s="171"/>
      <c r="B138" s="109"/>
      <c r="C138" s="109"/>
    </row>
    <row r="139" spans="1:57" ht="15.75" customHeight="1" x14ac:dyDescent="0.3">
      <c r="A139" s="171"/>
      <c r="B139" s="109"/>
      <c r="C139" s="109"/>
    </row>
    <row r="140" spans="1:57" ht="15.75" customHeight="1" x14ac:dyDescent="0.3">
      <c r="A140" s="171"/>
      <c r="B140" s="109"/>
      <c r="C140" s="109"/>
    </row>
    <row r="141" spans="1:57" ht="15.75" customHeight="1" x14ac:dyDescent="0.3">
      <c r="A141" s="171"/>
      <c r="B141" s="109"/>
      <c r="C141" s="109"/>
    </row>
    <row r="142" spans="1:57" ht="15.75" customHeight="1" x14ac:dyDescent="0.3">
      <c r="A142" s="171"/>
      <c r="B142" s="109"/>
      <c r="C142" s="109"/>
    </row>
    <row r="143" spans="1:57" ht="15.75" customHeight="1" x14ac:dyDescent="0.3">
      <c r="A143" s="171"/>
      <c r="B143" s="109"/>
      <c r="C143" s="109"/>
    </row>
    <row r="144" spans="1:57" ht="15.75" customHeight="1" x14ac:dyDescent="0.3">
      <c r="A144" s="171"/>
      <c r="B144" s="109"/>
      <c r="C144" s="109"/>
    </row>
    <row r="145" spans="1:3" ht="15.75" customHeight="1" x14ac:dyDescent="0.3">
      <c r="A145" s="171"/>
      <c r="B145" s="109"/>
      <c r="C145" s="109"/>
    </row>
    <row r="146" spans="1:3" ht="15.75" customHeight="1" x14ac:dyDescent="0.3">
      <c r="A146" s="171"/>
      <c r="B146" s="109"/>
      <c r="C146" s="109"/>
    </row>
    <row r="147" spans="1:3" ht="15.75" customHeight="1" x14ac:dyDescent="0.3">
      <c r="A147" s="171"/>
      <c r="B147" s="109"/>
      <c r="C147" s="109"/>
    </row>
    <row r="148" spans="1:3" ht="15.75" customHeight="1" x14ac:dyDescent="0.3">
      <c r="A148" s="171"/>
      <c r="B148" s="109"/>
      <c r="C148" s="109"/>
    </row>
    <row r="149" spans="1:3" ht="15.75" customHeight="1" x14ac:dyDescent="0.3">
      <c r="A149" s="171"/>
      <c r="B149" s="109"/>
      <c r="C149" s="109"/>
    </row>
    <row r="150" spans="1:3" ht="15.75" customHeight="1" x14ac:dyDescent="0.3">
      <c r="A150" s="171"/>
      <c r="B150" s="109"/>
      <c r="C150" s="109"/>
    </row>
    <row r="151" spans="1:3" ht="15.75" customHeight="1" x14ac:dyDescent="0.3">
      <c r="A151" s="171"/>
      <c r="B151" s="109"/>
      <c r="C151" s="109"/>
    </row>
    <row r="152" spans="1:3" ht="15.75" customHeight="1" x14ac:dyDescent="0.3">
      <c r="A152" s="171"/>
      <c r="B152" s="109"/>
      <c r="C152" s="109"/>
    </row>
    <row r="153" spans="1:3" ht="15.75" customHeight="1" x14ac:dyDescent="0.3">
      <c r="A153" s="171"/>
      <c r="B153" s="109"/>
      <c r="C153" s="109"/>
    </row>
    <row r="154" spans="1:3" ht="15.75" customHeight="1" x14ac:dyDescent="0.3">
      <c r="A154" s="171"/>
      <c r="B154" s="109"/>
      <c r="C154" s="109"/>
    </row>
    <row r="155" spans="1:3" ht="15.75" customHeight="1" x14ac:dyDescent="0.3">
      <c r="A155" s="171"/>
      <c r="B155" s="109"/>
      <c r="C155" s="109"/>
    </row>
    <row r="156" spans="1:3" ht="15.75" customHeight="1" x14ac:dyDescent="0.3">
      <c r="A156" s="171"/>
      <c r="B156" s="109"/>
      <c r="C156" s="109"/>
    </row>
    <row r="157" spans="1:3" ht="15.75" customHeight="1" x14ac:dyDescent="0.3">
      <c r="A157" s="171"/>
      <c r="B157" s="109"/>
      <c r="C157" s="109"/>
    </row>
    <row r="158" spans="1:3" ht="15.75" customHeight="1" x14ac:dyDescent="0.3">
      <c r="A158" s="171"/>
      <c r="B158" s="109"/>
      <c r="C158" s="109"/>
    </row>
    <row r="159" spans="1:3" ht="15.75" customHeight="1" x14ac:dyDescent="0.3">
      <c r="A159" s="171"/>
      <c r="B159" s="109"/>
      <c r="C159" s="109"/>
    </row>
    <row r="160" spans="1:3" ht="15.75" customHeight="1" x14ac:dyDescent="0.3">
      <c r="A160" s="171"/>
      <c r="B160" s="109"/>
      <c r="C160" s="109"/>
    </row>
    <row r="161" spans="1:3" ht="15.75" customHeight="1" x14ac:dyDescent="0.3">
      <c r="A161" s="171"/>
      <c r="B161" s="109"/>
      <c r="C161" s="109"/>
    </row>
    <row r="162" spans="1:3" ht="15.75" customHeight="1" x14ac:dyDescent="0.3">
      <c r="A162" s="171"/>
      <c r="B162" s="109"/>
      <c r="C162" s="109"/>
    </row>
    <row r="163" spans="1:3" ht="15.75" customHeight="1" x14ac:dyDescent="0.3">
      <c r="A163" s="171"/>
      <c r="B163" s="109"/>
      <c r="C163" s="109"/>
    </row>
    <row r="164" spans="1:3" x14ac:dyDescent="0.3">
      <c r="A164" s="171"/>
      <c r="B164" s="109"/>
      <c r="C164" s="109"/>
    </row>
    <row r="165" spans="1:3" x14ac:dyDescent="0.3">
      <c r="A165" s="171"/>
      <c r="B165" s="109"/>
      <c r="C165" s="109"/>
    </row>
    <row r="166" spans="1:3" x14ac:dyDescent="0.3">
      <c r="A166" s="171"/>
      <c r="B166" s="109"/>
      <c r="C166" s="109"/>
    </row>
    <row r="167" spans="1:3" x14ac:dyDescent="0.3">
      <c r="A167" s="171"/>
      <c r="B167" s="109"/>
      <c r="C167" s="109"/>
    </row>
    <row r="168" spans="1:3" x14ac:dyDescent="0.3">
      <c r="A168" s="171"/>
      <c r="B168" s="109"/>
      <c r="C168" s="109"/>
    </row>
    <row r="169" spans="1:3" x14ac:dyDescent="0.3">
      <c r="A169" s="171"/>
      <c r="B169" s="109"/>
      <c r="C169" s="109"/>
    </row>
    <row r="170" spans="1:3" x14ac:dyDescent="0.3">
      <c r="A170" s="171"/>
      <c r="B170" s="109"/>
      <c r="C170" s="109"/>
    </row>
    <row r="171" spans="1:3" x14ac:dyDescent="0.3">
      <c r="A171" s="171"/>
      <c r="B171" s="109"/>
      <c r="C171" s="109"/>
    </row>
    <row r="172" spans="1:3" x14ac:dyDescent="0.3">
      <c r="A172" s="171"/>
      <c r="B172" s="109"/>
      <c r="C172" s="109"/>
    </row>
    <row r="173" spans="1:3" x14ac:dyDescent="0.3">
      <c r="A173" s="171"/>
      <c r="B173" s="109"/>
      <c r="C173" s="109"/>
    </row>
    <row r="174" spans="1:3" x14ac:dyDescent="0.3">
      <c r="A174" s="171"/>
      <c r="B174" s="109"/>
      <c r="C174" s="109"/>
    </row>
    <row r="175" spans="1:3" x14ac:dyDescent="0.3">
      <c r="A175" s="171"/>
      <c r="B175" s="109"/>
      <c r="C175" s="109"/>
    </row>
    <row r="176" spans="1:3" x14ac:dyDescent="0.3">
      <c r="A176" s="171"/>
      <c r="B176" s="109"/>
      <c r="C176" s="109"/>
    </row>
    <row r="177" spans="1:3" x14ac:dyDescent="0.3">
      <c r="A177" s="171"/>
      <c r="B177" s="109"/>
      <c r="C177" s="109"/>
    </row>
    <row r="178" spans="1:3" x14ac:dyDescent="0.3">
      <c r="A178" s="171"/>
      <c r="B178" s="109"/>
      <c r="C178" s="109"/>
    </row>
    <row r="179" spans="1:3" x14ac:dyDescent="0.3">
      <c r="A179" s="171"/>
      <c r="B179" s="109"/>
      <c r="C179" s="109"/>
    </row>
    <row r="180" spans="1:3" x14ac:dyDescent="0.3">
      <c r="A180" s="171"/>
      <c r="B180" s="109"/>
      <c r="C180" s="109"/>
    </row>
    <row r="181" spans="1:3" x14ac:dyDescent="0.3">
      <c r="A181" s="171"/>
      <c r="B181" s="109"/>
      <c r="C181" s="109"/>
    </row>
    <row r="182" spans="1:3" x14ac:dyDescent="0.3">
      <c r="A182" s="171"/>
      <c r="B182" s="109"/>
      <c r="C182" s="109"/>
    </row>
    <row r="183" spans="1:3" x14ac:dyDescent="0.3">
      <c r="A183" s="171"/>
      <c r="B183" s="109"/>
      <c r="C183" s="109"/>
    </row>
    <row r="184" spans="1:3" x14ac:dyDescent="0.3">
      <c r="A184" s="171"/>
      <c r="B184" s="109"/>
      <c r="C184" s="109"/>
    </row>
    <row r="185" spans="1:3" x14ac:dyDescent="0.3">
      <c r="A185" s="171"/>
      <c r="B185" s="109"/>
      <c r="C185" s="109"/>
    </row>
    <row r="186" spans="1:3" x14ac:dyDescent="0.3">
      <c r="A186" s="171"/>
      <c r="B186" s="109"/>
      <c r="C186" s="109"/>
    </row>
    <row r="187" spans="1:3" x14ac:dyDescent="0.3">
      <c r="A187" s="171"/>
      <c r="B187" s="109"/>
      <c r="C187" s="109"/>
    </row>
    <row r="188" spans="1:3" x14ac:dyDescent="0.3">
      <c r="A188" s="171"/>
      <c r="B188" s="109"/>
      <c r="C188" s="109"/>
    </row>
    <row r="189" spans="1:3" x14ac:dyDescent="0.3">
      <c r="A189" s="171"/>
      <c r="B189" s="109"/>
      <c r="C189" s="109"/>
    </row>
    <row r="190" spans="1:3" x14ac:dyDescent="0.3">
      <c r="A190" s="171"/>
      <c r="B190" s="109"/>
      <c r="C190" s="109"/>
    </row>
    <row r="191" spans="1:3" x14ac:dyDescent="0.3">
      <c r="A191" s="171"/>
      <c r="B191" s="109"/>
      <c r="C191" s="109"/>
    </row>
    <row r="192" spans="1:3" x14ac:dyDescent="0.3">
      <c r="A192" s="171"/>
      <c r="B192" s="109"/>
      <c r="C192" s="109"/>
    </row>
    <row r="193" spans="1:3" x14ac:dyDescent="0.3">
      <c r="A193" s="171"/>
      <c r="B193" s="109"/>
      <c r="C193" s="109"/>
    </row>
    <row r="194" spans="1:3" x14ac:dyDescent="0.3">
      <c r="A194" s="171"/>
      <c r="B194" s="109"/>
      <c r="C194" s="109"/>
    </row>
    <row r="195" spans="1:3" x14ac:dyDescent="0.3">
      <c r="A195" s="171"/>
      <c r="B195" s="109"/>
      <c r="C195" s="109"/>
    </row>
    <row r="196" spans="1:3" x14ac:dyDescent="0.3">
      <c r="A196" s="171"/>
      <c r="B196" s="109"/>
      <c r="C196" s="109"/>
    </row>
    <row r="197" spans="1:3" x14ac:dyDescent="0.3">
      <c r="A197" s="171"/>
      <c r="B197" s="109"/>
      <c r="C197" s="109"/>
    </row>
    <row r="198" spans="1:3" x14ac:dyDescent="0.3">
      <c r="A198" s="171"/>
      <c r="B198" s="109"/>
      <c r="C198" s="109"/>
    </row>
    <row r="199" spans="1:3" x14ac:dyDescent="0.3">
      <c r="A199" s="171"/>
      <c r="B199" s="109"/>
      <c r="C199" s="109"/>
    </row>
    <row r="200" spans="1:3" x14ac:dyDescent="0.3">
      <c r="A200" s="171"/>
      <c r="B200" s="109"/>
      <c r="C200" s="109"/>
    </row>
    <row r="201" spans="1:3" x14ac:dyDescent="0.3">
      <c r="A201" s="171"/>
      <c r="B201" s="109"/>
      <c r="C201" s="109"/>
    </row>
    <row r="202" spans="1:3" x14ac:dyDescent="0.3">
      <c r="A202" s="171"/>
      <c r="B202" s="109"/>
      <c r="C202" s="109"/>
    </row>
    <row r="203" spans="1:3" x14ac:dyDescent="0.3">
      <c r="A203" s="171"/>
      <c r="B203" s="109"/>
      <c r="C203" s="109"/>
    </row>
    <row r="204" spans="1:3" x14ac:dyDescent="0.3">
      <c r="A204" s="171"/>
      <c r="B204" s="109"/>
      <c r="C204" s="109"/>
    </row>
    <row r="205" spans="1:3" x14ac:dyDescent="0.3">
      <c r="A205" s="171"/>
      <c r="B205" s="109"/>
      <c r="C205" s="109"/>
    </row>
    <row r="206" spans="1:3" x14ac:dyDescent="0.3">
      <c r="A206" s="171"/>
      <c r="B206" s="109"/>
      <c r="C206" s="109"/>
    </row>
    <row r="207" spans="1:3" x14ac:dyDescent="0.3">
      <c r="A207" s="171"/>
      <c r="B207" s="109"/>
      <c r="C207" s="109"/>
    </row>
    <row r="208" spans="1:3" x14ac:dyDescent="0.3">
      <c r="A208" s="171"/>
      <c r="B208" s="109"/>
      <c r="C208" s="109"/>
    </row>
    <row r="209" spans="1:3" x14ac:dyDescent="0.3">
      <c r="A209" s="171"/>
      <c r="B209" s="109"/>
      <c r="C209" s="109"/>
    </row>
    <row r="210" spans="1:3" x14ac:dyDescent="0.3">
      <c r="A210" s="171"/>
      <c r="B210" s="109"/>
      <c r="C210" s="109"/>
    </row>
    <row r="211" spans="1:3" x14ac:dyDescent="0.3">
      <c r="A211" s="171"/>
      <c r="B211" s="109"/>
      <c r="C211" s="109"/>
    </row>
    <row r="212" spans="1:3" x14ac:dyDescent="0.3">
      <c r="A212" s="171"/>
      <c r="B212" s="109"/>
      <c r="C212" s="109"/>
    </row>
    <row r="213" spans="1:3" x14ac:dyDescent="0.3">
      <c r="A213" s="171"/>
      <c r="B213" s="109"/>
      <c r="C213" s="109"/>
    </row>
    <row r="214" spans="1:3" x14ac:dyDescent="0.3">
      <c r="A214" s="171"/>
      <c r="B214" s="109"/>
      <c r="C214" s="109"/>
    </row>
    <row r="215" spans="1:3" x14ac:dyDescent="0.3">
      <c r="A215" s="171"/>
      <c r="B215" s="109"/>
      <c r="C215" s="109"/>
    </row>
    <row r="216" spans="1:3" x14ac:dyDescent="0.3">
      <c r="A216" s="171"/>
      <c r="B216" s="109"/>
      <c r="C216" s="109"/>
    </row>
    <row r="217" spans="1:3" x14ac:dyDescent="0.3">
      <c r="A217" s="171"/>
      <c r="B217" s="109"/>
      <c r="C217" s="109"/>
    </row>
    <row r="218" spans="1:3" x14ac:dyDescent="0.3">
      <c r="A218" s="171"/>
      <c r="B218" s="109"/>
      <c r="C218" s="109"/>
    </row>
    <row r="219" spans="1:3" x14ac:dyDescent="0.3">
      <c r="A219" s="171"/>
      <c r="B219" s="109"/>
      <c r="C219" s="109"/>
    </row>
    <row r="220" spans="1:3" x14ac:dyDescent="0.3">
      <c r="A220" s="171"/>
      <c r="B220" s="109"/>
      <c r="C220" s="109"/>
    </row>
    <row r="221" spans="1:3" x14ac:dyDescent="0.3">
      <c r="A221" s="171"/>
      <c r="B221" s="109"/>
      <c r="C221" s="109"/>
    </row>
    <row r="222" spans="1:3" x14ac:dyDescent="0.3">
      <c r="A222" s="171"/>
      <c r="B222" s="109"/>
      <c r="C222" s="109"/>
    </row>
    <row r="223" spans="1:3" x14ac:dyDescent="0.3">
      <c r="A223" s="171"/>
      <c r="B223" s="109"/>
      <c r="C223" s="109"/>
    </row>
    <row r="224" spans="1:3" x14ac:dyDescent="0.3">
      <c r="A224" s="171"/>
      <c r="B224" s="109"/>
      <c r="C224" s="109"/>
    </row>
    <row r="225" spans="1:3" x14ac:dyDescent="0.3">
      <c r="A225" s="171"/>
      <c r="B225" s="109"/>
      <c r="C225" s="109"/>
    </row>
    <row r="226" spans="1:3" x14ac:dyDescent="0.3">
      <c r="A226" s="171"/>
      <c r="B226" s="109"/>
      <c r="C226" s="109"/>
    </row>
    <row r="227" spans="1:3" x14ac:dyDescent="0.3">
      <c r="A227" s="171"/>
      <c r="B227" s="109"/>
      <c r="C227" s="109"/>
    </row>
    <row r="228" spans="1:3" x14ac:dyDescent="0.3">
      <c r="A228" s="171"/>
      <c r="B228" s="109"/>
      <c r="C228" s="109"/>
    </row>
  </sheetData>
  <protectedRanges>
    <protectedRange sqref="C44" name="Tartomány4"/>
    <protectedRange sqref="C56:C57" name="Tartomány4_1"/>
  </protectedRanges>
  <mergeCells count="65"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AB8:AC8"/>
    <mergeCell ref="AD8:AE8"/>
    <mergeCell ref="AF8:AF9"/>
    <mergeCell ref="AG8:AG9"/>
    <mergeCell ref="A1:BE1"/>
    <mergeCell ref="A2:BE2"/>
    <mergeCell ref="A3:BE3"/>
    <mergeCell ref="A4:BE4"/>
    <mergeCell ref="A5:BE5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Z6:BE7"/>
    <mergeCell ref="AT7:AY7"/>
    <mergeCell ref="R8:S8"/>
    <mergeCell ref="T8:T9"/>
    <mergeCell ref="U8:U9"/>
    <mergeCell ref="V8:W8"/>
    <mergeCell ref="X8:Y8"/>
    <mergeCell ref="BF6:BF9"/>
    <mergeCell ref="AP8:AQ8"/>
    <mergeCell ref="AH8:AI8"/>
    <mergeCell ref="BB8:BC8"/>
    <mergeCell ref="BD8:BD9"/>
    <mergeCell ref="BE8:BE9"/>
    <mergeCell ref="AL8:AL9"/>
    <mergeCell ref="AM8:AM9"/>
    <mergeCell ref="AN8:AO8"/>
    <mergeCell ref="D36:AA36"/>
    <mergeCell ref="AB36:AY36"/>
    <mergeCell ref="AZ36:BE36"/>
    <mergeCell ref="AS8:AS9"/>
    <mergeCell ref="AT8:AU8"/>
    <mergeCell ref="AV8:AW8"/>
    <mergeCell ref="AX8:AX9"/>
    <mergeCell ref="D8:E8"/>
    <mergeCell ref="F8:G8"/>
    <mergeCell ref="H8:H9"/>
    <mergeCell ref="I8:I9"/>
    <mergeCell ref="AR8:AR9"/>
    <mergeCell ref="AA8:AA9"/>
    <mergeCell ref="AY8:AY9"/>
    <mergeCell ref="AZ8:BA8"/>
    <mergeCell ref="AJ8:AK8"/>
    <mergeCell ref="D42:AA42"/>
    <mergeCell ref="AB42:AY42"/>
    <mergeCell ref="AZ42:BE42"/>
    <mergeCell ref="A43:AA43"/>
    <mergeCell ref="A44:AA44"/>
  </mergeCells>
  <pageMargins left="0.70866141732283472" right="0.70866141732283472" top="0.74803149606299213" bottom="0.74803149606299213" header="0.31496062992125984" footer="0.31496062992125984"/>
  <pageSetup paperSize="8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G227"/>
  <sheetViews>
    <sheetView topLeftCell="A10" zoomScale="90" zoomScaleNormal="90" workbookViewId="0">
      <pane xSplit="3" topLeftCell="AX1" activePane="topRight" state="frozen"/>
      <selection activeCell="A10" sqref="A10"/>
      <selection pane="topRight" activeCell="A17" sqref="A17"/>
    </sheetView>
  </sheetViews>
  <sheetFormatPr defaultColWidth="10.625" defaultRowHeight="15.6" x14ac:dyDescent="0.3"/>
  <cols>
    <col min="1" max="1" width="17.125" style="172" customWidth="1"/>
    <col min="2" max="2" width="7.125" style="110" customWidth="1"/>
    <col min="3" max="3" width="60.375" style="110" customWidth="1"/>
    <col min="4" max="4" width="5.5" style="110" customWidth="1"/>
    <col min="5" max="5" width="6.875" style="110" customWidth="1"/>
    <col min="6" max="6" width="5.5" style="110" customWidth="1"/>
    <col min="7" max="7" width="6.875" style="110" customWidth="1"/>
    <col min="8" max="8" width="5.5" style="110" customWidth="1"/>
    <col min="9" max="9" width="5.625" style="110" bestFit="1" customWidth="1"/>
    <col min="10" max="10" width="5.5" style="110" customWidth="1"/>
    <col min="11" max="11" width="6.875" style="110" customWidth="1"/>
    <col min="12" max="12" width="5.5" style="110" customWidth="1"/>
    <col min="13" max="13" width="6.875" style="110" customWidth="1"/>
    <col min="14" max="14" width="5.5" style="110" customWidth="1"/>
    <col min="15" max="15" width="5.625" style="110" bestFit="1" customWidth="1"/>
    <col min="16" max="16" width="5.5" style="110" bestFit="1" customWidth="1"/>
    <col min="17" max="17" width="6.875" style="110" customWidth="1"/>
    <col min="18" max="18" width="5.5" style="110" bestFit="1" customWidth="1"/>
    <col min="19" max="19" width="6.875" style="110" customWidth="1"/>
    <col min="20" max="20" width="5.5" style="110" customWidth="1"/>
    <col min="21" max="21" width="5.625" style="110" bestFit="1" customWidth="1"/>
    <col min="22" max="22" width="5.5" style="110" bestFit="1" customWidth="1"/>
    <col min="23" max="23" width="6.875" style="110" customWidth="1"/>
    <col min="24" max="24" width="5.5" style="110" bestFit="1" customWidth="1"/>
    <col min="25" max="25" width="6.875" style="110" customWidth="1"/>
    <col min="26" max="26" width="5.5" style="110" customWidth="1"/>
    <col min="27" max="27" width="5.625" style="110" bestFit="1" customWidth="1"/>
    <col min="28" max="28" width="5.5" style="110" customWidth="1"/>
    <col min="29" max="29" width="6.875" style="110" customWidth="1"/>
    <col min="30" max="30" width="5.5" style="110" customWidth="1"/>
    <col min="31" max="31" width="6.875" style="110" customWidth="1"/>
    <col min="32" max="32" width="5.5" style="110" customWidth="1"/>
    <col min="33" max="33" width="5.625" style="110" bestFit="1" customWidth="1"/>
    <col min="34" max="34" width="5.5" style="110" customWidth="1"/>
    <col min="35" max="35" width="6.875" style="110" customWidth="1"/>
    <col min="36" max="36" width="5.5" style="110" customWidth="1"/>
    <col min="37" max="37" width="6.875" style="110" customWidth="1"/>
    <col min="38" max="38" width="5.5" style="110" customWidth="1"/>
    <col min="39" max="39" width="5.625" style="110" bestFit="1" customWidth="1"/>
    <col min="40" max="40" width="5.5" style="110" bestFit="1" customWidth="1"/>
    <col min="41" max="41" width="6.875" style="110" customWidth="1"/>
    <col min="42" max="42" width="5.5" style="110" bestFit="1" customWidth="1"/>
    <col min="43" max="43" width="6.875" style="110" customWidth="1"/>
    <col min="44" max="44" width="5.5" style="110" customWidth="1"/>
    <col min="45" max="45" width="5.625" style="110" bestFit="1" customWidth="1"/>
    <col min="46" max="46" width="5.5" style="110" bestFit="1" customWidth="1"/>
    <col min="47" max="47" width="6.875" style="110" customWidth="1"/>
    <col min="48" max="48" width="5.5" style="110" bestFit="1" customWidth="1"/>
    <col min="49" max="49" width="6.875" style="110" customWidth="1"/>
    <col min="50" max="50" width="5.5" style="110" customWidth="1"/>
    <col min="51" max="51" width="5.625" style="110" bestFit="1" customWidth="1"/>
    <col min="52" max="52" width="6.875" style="110" bestFit="1" customWidth="1"/>
    <col min="53" max="53" width="11" style="110" bestFit="1" customWidth="1"/>
    <col min="54" max="54" width="6.875" style="110" bestFit="1" customWidth="1"/>
    <col min="55" max="55" width="8.125" style="110" bestFit="1" customWidth="1"/>
    <col min="56" max="56" width="6.875" style="110" bestFit="1" customWidth="1"/>
    <col min="57" max="57" width="9" style="110" customWidth="1"/>
    <col min="58" max="58" width="60.625" style="110" customWidth="1"/>
    <col min="59" max="59" width="39" style="110" customWidth="1"/>
    <col min="60" max="16384" width="10.625" style="110"/>
  </cols>
  <sheetData>
    <row r="1" spans="1:59" ht="21.9" customHeight="1" x14ac:dyDescent="0.25">
      <c r="A1" s="430" t="s">
        <v>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0"/>
      <c r="AO1" s="430"/>
      <c r="AP1" s="430"/>
      <c r="AQ1" s="430"/>
      <c r="AR1" s="430"/>
      <c r="AS1" s="430"/>
      <c r="AT1" s="430"/>
      <c r="AU1" s="430"/>
      <c r="AV1" s="430"/>
      <c r="AW1" s="430"/>
      <c r="AX1" s="430"/>
      <c r="AY1" s="430"/>
      <c r="AZ1" s="430"/>
      <c r="BA1" s="430"/>
      <c r="BB1" s="430"/>
      <c r="BC1" s="430"/>
      <c r="BD1" s="430"/>
      <c r="BE1" s="430"/>
    </row>
    <row r="2" spans="1:59" ht="21.9" customHeight="1" x14ac:dyDescent="0.25">
      <c r="A2" s="394" t="s">
        <v>378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4"/>
      <c r="AJ2" s="394"/>
      <c r="AK2" s="394"/>
      <c r="AL2" s="394"/>
      <c r="AM2" s="394"/>
      <c r="AN2" s="394"/>
      <c r="AO2" s="394"/>
      <c r="AP2" s="394"/>
      <c r="AQ2" s="394"/>
      <c r="AR2" s="394"/>
      <c r="AS2" s="394"/>
      <c r="AT2" s="394"/>
      <c r="AU2" s="394"/>
      <c r="AV2" s="394"/>
      <c r="AW2" s="394"/>
      <c r="AX2" s="394"/>
      <c r="AY2" s="394"/>
      <c r="AZ2" s="394"/>
      <c r="BA2" s="394"/>
      <c r="BB2" s="394"/>
      <c r="BC2" s="394"/>
      <c r="BD2" s="394"/>
      <c r="BE2" s="394"/>
    </row>
    <row r="3" spans="1:59" ht="23.4" x14ac:dyDescent="0.25">
      <c r="A3" s="431" t="s">
        <v>377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431"/>
      <c r="Z3" s="431"/>
      <c r="AA3" s="431"/>
      <c r="AB3" s="431"/>
      <c r="AC3" s="431"/>
      <c r="AD3" s="431"/>
      <c r="AE3" s="431"/>
      <c r="AF3" s="431"/>
      <c r="AG3" s="431"/>
      <c r="AH3" s="431"/>
      <c r="AI3" s="431"/>
      <c r="AJ3" s="431"/>
      <c r="AK3" s="431"/>
      <c r="AL3" s="431"/>
      <c r="AM3" s="431"/>
      <c r="AN3" s="431"/>
      <c r="AO3" s="431"/>
      <c r="AP3" s="431"/>
      <c r="AQ3" s="431"/>
      <c r="AR3" s="431"/>
      <c r="AS3" s="431"/>
      <c r="AT3" s="431"/>
      <c r="AU3" s="431"/>
      <c r="AV3" s="431"/>
      <c r="AW3" s="431"/>
      <c r="AX3" s="431"/>
      <c r="AY3" s="431"/>
      <c r="AZ3" s="431"/>
      <c r="BA3" s="431"/>
      <c r="BB3" s="431"/>
      <c r="BC3" s="431"/>
      <c r="BD3" s="431"/>
      <c r="BE3" s="431"/>
    </row>
    <row r="4" spans="1:59" s="112" customFormat="1" ht="23.4" x14ac:dyDescent="0.25">
      <c r="A4" s="394" t="s">
        <v>343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/>
      <c r="X4" s="394"/>
      <c r="Y4" s="394"/>
      <c r="Z4" s="394"/>
      <c r="AA4" s="394"/>
      <c r="AB4" s="394"/>
      <c r="AC4" s="394"/>
      <c r="AD4" s="394"/>
      <c r="AE4" s="394"/>
      <c r="AF4" s="394"/>
      <c r="AG4" s="394"/>
      <c r="AH4" s="394"/>
      <c r="AI4" s="394"/>
      <c r="AJ4" s="394"/>
      <c r="AK4" s="394"/>
      <c r="AL4" s="394"/>
      <c r="AM4" s="394"/>
      <c r="AN4" s="394"/>
      <c r="AO4" s="394"/>
      <c r="AP4" s="394"/>
      <c r="AQ4" s="394"/>
      <c r="AR4" s="394"/>
      <c r="AS4" s="394"/>
      <c r="AT4" s="394"/>
      <c r="AU4" s="394"/>
      <c r="AV4" s="394"/>
      <c r="AW4" s="394"/>
      <c r="AX4" s="394"/>
      <c r="AY4" s="394"/>
      <c r="AZ4" s="394"/>
      <c r="BA4" s="394"/>
      <c r="BB4" s="394"/>
      <c r="BC4" s="394"/>
      <c r="BD4" s="394"/>
      <c r="BE4" s="394"/>
    </row>
    <row r="5" spans="1:59" ht="24" customHeight="1" thickBot="1" x14ac:dyDescent="0.3">
      <c r="A5" s="393" t="s">
        <v>342</v>
      </c>
      <c r="B5" s="393"/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393"/>
      <c r="AK5" s="393"/>
      <c r="AL5" s="393"/>
      <c r="AM5" s="393"/>
      <c r="AN5" s="393"/>
      <c r="AO5" s="393"/>
      <c r="AP5" s="393"/>
      <c r="AQ5" s="393"/>
      <c r="AR5" s="393"/>
      <c r="AS5" s="393"/>
      <c r="AT5" s="393"/>
      <c r="AU5" s="393"/>
      <c r="AV5" s="393"/>
      <c r="AW5" s="393"/>
      <c r="AX5" s="393"/>
      <c r="AY5" s="393"/>
      <c r="AZ5" s="393"/>
      <c r="BA5" s="393"/>
      <c r="BB5" s="393"/>
      <c r="BC5" s="393"/>
      <c r="BD5" s="393"/>
      <c r="BE5" s="393"/>
    </row>
    <row r="6" spans="1:59" ht="15.75" customHeight="1" thickTop="1" thickBot="1" x14ac:dyDescent="0.3">
      <c r="A6" s="409" t="s">
        <v>1</v>
      </c>
      <c r="B6" s="412" t="s">
        <v>2</v>
      </c>
      <c r="C6" s="415" t="s">
        <v>3</v>
      </c>
      <c r="D6" s="418" t="s">
        <v>4</v>
      </c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19"/>
      <c r="AA6" s="419"/>
      <c r="AB6" s="418" t="s">
        <v>4</v>
      </c>
      <c r="AC6" s="419"/>
      <c r="AD6" s="419"/>
      <c r="AE6" s="419"/>
      <c r="AF6" s="419"/>
      <c r="AG6" s="419"/>
      <c r="AH6" s="419"/>
      <c r="AI6" s="419"/>
      <c r="AJ6" s="419"/>
      <c r="AK6" s="419"/>
      <c r="AL6" s="419"/>
      <c r="AM6" s="419"/>
      <c r="AN6" s="419"/>
      <c r="AO6" s="419"/>
      <c r="AP6" s="419"/>
      <c r="AQ6" s="419"/>
      <c r="AR6" s="419"/>
      <c r="AS6" s="419"/>
      <c r="AT6" s="419"/>
      <c r="AU6" s="419"/>
      <c r="AV6" s="419"/>
      <c r="AW6" s="419"/>
      <c r="AX6" s="419"/>
      <c r="AY6" s="419"/>
      <c r="AZ6" s="432" t="s">
        <v>5</v>
      </c>
      <c r="BA6" s="433"/>
      <c r="BB6" s="433"/>
      <c r="BC6" s="433"/>
      <c r="BD6" s="433"/>
      <c r="BE6" s="434"/>
      <c r="BF6" s="406" t="s">
        <v>47</v>
      </c>
      <c r="BG6" s="406" t="s">
        <v>48</v>
      </c>
    </row>
    <row r="7" spans="1:59" ht="15.75" customHeight="1" x14ac:dyDescent="0.3">
      <c r="A7" s="410"/>
      <c r="B7" s="413"/>
      <c r="C7" s="416"/>
      <c r="D7" s="439" t="s">
        <v>6</v>
      </c>
      <c r="E7" s="440"/>
      <c r="F7" s="440"/>
      <c r="G7" s="440"/>
      <c r="H7" s="440"/>
      <c r="I7" s="441"/>
      <c r="J7" s="442" t="s">
        <v>7</v>
      </c>
      <c r="K7" s="440"/>
      <c r="L7" s="440"/>
      <c r="M7" s="440"/>
      <c r="N7" s="440"/>
      <c r="O7" s="443"/>
      <c r="P7" s="439" t="s">
        <v>8</v>
      </c>
      <c r="Q7" s="440"/>
      <c r="R7" s="440"/>
      <c r="S7" s="440"/>
      <c r="T7" s="440"/>
      <c r="U7" s="441"/>
      <c r="V7" s="442" t="s">
        <v>9</v>
      </c>
      <c r="W7" s="440"/>
      <c r="X7" s="440"/>
      <c r="Y7" s="440"/>
      <c r="Z7" s="440"/>
      <c r="AA7" s="441"/>
      <c r="AB7" s="439" t="s">
        <v>10</v>
      </c>
      <c r="AC7" s="440"/>
      <c r="AD7" s="440"/>
      <c r="AE7" s="440"/>
      <c r="AF7" s="440"/>
      <c r="AG7" s="441"/>
      <c r="AH7" s="442" t="s">
        <v>11</v>
      </c>
      <c r="AI7" s="440"/>
      <c r="AJ7" s="440"/>
      <c r="AK7" s="440"/>
      <c r="AL7" s="440"/>
      <c r="AM7" s="443"/>
      <c r="AN7" s="439" t="s">
        <v>34</v>
      </c>
      <c r="AO7" s="440"/>
      <c r="AP7" s="440"/>
      <c r="AQ7" s="440"/>
      <c r="AR7" s="440"/>
      <c r="AS7" s="441"/>
      <c r="AT7" s="442" t="s">
        <v>35</v>
      </c>
      <c r="AU7" s="440"/>
      <c r="AV7" s="440"/>
      <c r="AW7" s="440"/>
      <c r="AX7" s="440"/>
      <c r="AY7" s="441"/>
      <c r="AZ7" s="435"/>
      <c r="BA7" s="436"/>
      <c r="BB7" s="436"/>
      <c r="BC7" s="436"/>
      <c r="BD7" s="436"/>
      <c r="BE7" s="437"/>
      <c r="BF7" s="438"/>
      <c r="BG7" s="407"/>
    </row>
    <row r="8" spans="1:59" ht="15.75" customHeight="1" x14ac:dyDescent="0.25">
      <c r="A8" s="410"/>
      <c r="B8" s="413"/>
      <c r="C8" s="416"/>
      <c r="D8" s="427" t="s">
        <v>12</v>
      </c>
      <c r="E8" s="421"/>
      <c r="F8" s="422" t="s">
        <v>13</v>
      </c>
      <c r="G8" s="421"/>
      <c r="H8" s="423" t="s">
        <v>14</v>
      </c>
      <c r="I8" s="428" t="s">
        <v>36</v>
      </c>
      <c r="J8" s="420" t="s">
        <v>12</v>
      </c>
      <c r="K8" s="421"/>
      <c r="L8" s="422" t="s">
        <v>13</v>
      </c>
      <c r="M8" s="421"/>
      <c r="N8" s="423" t="s">
        <v>14</v>
      </c>
      <c r="O8" s="425" t="s">
        <v>36</v>
      </c>
      <c r="P8" s="427" t="s">
        <v>12</v>
      </c>
      <c r="Q8" s="421"/>
      <c r="R8" s="422" t="s">
        <v>13</v>
      </c>
      <c r="S8" s="421"/>
      <c r="T8" s="423" t="s">
        <v>14</v>
      </c>
      <c r="U8" s="428" t="s">
        <v>36</v>
      </c>
      <c r="V8" s="420" t="s">
        <v>12</v>
      </c>
      <c r="W8" s="421"/>
      <c r="X8" s="422" t="s">
        <v>13</v>
      </c>
      <c r="Y8" s="421"/>
      <c r="Z8" s="423" t="s">
        <v>14</v>
      </c>
      <c r="AA8" s="444" t="s">
        <v>36</v>
      </c>
      <c r="AB8" s="427" t="s">
        <v>12</v>
      </c>
      <c r="AC8" s="421"/>
      <c r="AD8" s="422" t="s">
        <v>13</v>
      </c>
      <c r="AE8" s="421"/>
      <c r="AF8" s="423" t="s">
        <v>14</v>
      </c>
      <c r="AG8" s="428" t="s">
        <v>36</v>
      </c>
      <c r="AH8" s="420" t="s">
        <v>12</v>
      </c>
      <c r="AI8" s="421"/>
      <c r="AJ8" s="422" t="s">
        <v>13</v>
      </c>
      <c r="AK8" s="421"/>
      <c r="AL8" s="423" t="s">
        <v>14</v>
      </c>
      <c r="AM8" s="425" t="s">
        <v>36</v>
      </c>
      <c r="AN8" s="427" t="s">
        <v>12</v>
      </c>
      <c r="AO8" s="421"/>
      <c r="AP8" s="422" t="s">
        <v>13</v>
      </c>
      <c r="AQ8" s="421"/>
      <c r="AR8" s="423" t="s">
        <v>14</v>
      </c>
      <c r="AS8" s="428" t="s">
        <v>36</v>
      </c>
      <c r="AT8" s="420" t="s">
        <v>12</v>
      </c>
      <c r="AU8" s="421"/>
      <c r="AV8" s="422" t="s">
        <v>13</v>
      </c>
      <c r="AW8" s="421"/>
      <c r="AX8" s="423" t="s">
        <v>14</v>
      </c>
      <c r="AY8" s="444" t="s">
        <v>36</v>
      </c>
      <c r="AZ8" s="420" t="s">
        <v>12</v>
      </c>
      <c r="BA8" s="421"/>
      <c r="BB8" s="422" t="s">
        <v>13</v>
      </c>
      <c r="BC8" s="421"/>
      <c r="BD8" s="423" t="s">
        <v>14</v>
      </c>
      <c r="BE8" s="446" t="s">
        <v>43</v>
      </c>
      <c r="BF8" s="438"/>
      <c r="BG8" s="407"/>
    </row>
    <row r="9" spans="1:59" ht="80.099999999999994" customHeight="1" thickBot="1" x14ac:dyDescent="0.3">
      <c r="A9" s="411"/>
      <c r="B9" s="414"/>
      <c r="C9" s="417"/>
      <c r="D9" s="114" t="s">
        <v>37</v>
      </c>
      <c r="E9" s="115" t="s">
        <v>38</v>
      </c>
      <c r="F9" s="116" t="s">
        <v>37</v>
      </c>
      <c r="G9" s="115" t="s">
        <v>38</v>
      </c>
      <c r="H9" s="424"/>
      <c r="I9" s="429"/>
      <c r="J9" s="117" t="s">
        <v>37</v>
      </c>
      <c r="K9" s="115" t="s">
        <v>38</v>
      </c>
      <c r="L9" s="116" t="s">
        <v>37</v>
      </c>
      <c r="M9" s="115" t="s">
        <v>38</v>
      </c>
      <c r="N9" s="424"/>
      <c r="O9" s="426"/>
      <c r="P9" s="114" t="s">
        <v>37</v>
      </c>
      <c r="Q9" s="115" t="s">
        <v>38</v>
      </c>
      <c r="R9" s="116" t="s">
        <v>37</v>
      </c>
      <c r="S9" s="115" t="s">
        <v>38</v>
      </c>
      <c r="T9" s="424"/>
      <c r="U9" s="429"/>
      <c r="V9" s="117" t="s">
        <v>37</v>
      </c>
      <c r="W9" s="115" t="s">
        <v>38</v>
      </c>
      <c r="X9" s="116" t="s">
        <v>37</v>
      </c>
      <c r="Y9" s="115" t="s">
        <v>38</v>
      </c>
      <c r="Z9" s="424"/>
      <c r="AA9" s="445"/>
      <c r="AB9" s="114" t="s">
        <v>37</v>
      </c>
      <c r="AC9" s="115" t="s">
        <v>38</v>
      </c>
      <c r="AD9" s="116" t="s">
        <v>37</v>
      </c>
      <c r="AE9" s="115" t="s">
        <v>38</v>
      </c>
      <c r="AF9" s="424"/>
      <c r="AG9" s="429"/>
      <c r="AH9" s="117" t="s">
        <v>37</v>
      </c>
      <c r="AI9" s="115" t="s">
        <v>38</v>
      </c>
      <c r="AJ9" s="116" t="s">
        <v>37</v>
      </c>
      <c r="AK9" s="115" t="s">
        <v>38</v>
      </c>
      <c r="AL9" s="424"/>
      <c r="AM9" s="426"/>
      <c r="AN9" s="114" t="s">
        <v>37</v>
      </c>
      <c r="AO9" s="115" t="s">
        <v>38</v>
      </c>
      <c r="AP9" s="116" t="s">
        <v>37</v>
      </c>
      <c r="AQ9" s="115" t="s">
        <v>38</v>
      </c>
      <c r="AR9" s="424"/>
      <c r="AS9" s="429"/>
      <c r="AT9" s="117" t="s">
        <v>37</v>
      </c>
      <c r="AU9" s="115" t="s">
        <v>38</v>
      </c>
      <c r="AV9" s="116" t="s">
        <v>37</v>
      </c>
      <c r="AW9" s="115" t="s">
        <v>38</v>
      </c>
      <c r="AX9" s="424"/>
      <c r="AY9" s="445"/>
      <c r="AZ9" s="117" t="s">
        <v>37</v>
      </c>
      <c r="BA9" s="115" t="s">
        <v>39</v>
      </c>
      <c r="BB9" s="116" t="s">
        <v>37</v>
      </c>
      <c r="BC9" s="115" t="s">
        <v>39</v>
      </c>
      <c r="BD9" s="424"/>
      <c r="BE9" s="447"/>
      <c r="BF9" s="438"/>
      <c r="BG9" s="407"/>
    </row>
    <row r="10" spans="1:59" s="122" customFormat="1" ht="15.75" customHeight="1" thickBot="1" x14ac:dyDescent="0.35">
      <c r="A10" s="118"/>
      <c r="B10" s="119"/>
      <c r="C10" s="120" t="s">
        <v>54</v>
      </c>
      <c r="D10" s="121">
        <f>SZAK!D79</f>
        <v>0</v>
      </c>
      <c r="E10" s="121">
        <f>SZAK!E79</f>
        <v>0</v>
      </c>
      <c r="F10" s="121">
        <f>SZAK!F79</f>
        <v>30</v>
      </c>
      <c r="G10" s="121">
        <f>SZAK!G79</f>
        <v>600</v>
      </c>
      <c r="H10" s="121">
        <f>SZAK!H79</f>
        <v>27</v>
      </c>
      <c r="I10" s="121" t="str">
        <f>SZAK!I79</f>
        <v>x</v>
      </c>
      <c r="J10" s="121">
        <f>SZAK!J79</f>
        <v>14</v>
      </c>
      <c r="K10" s="121">
        <f>SZAK!K79</f>
        <v>196</v>
      </c>
      <c r="L10" s="121">
        <f>SZAK!L79</f>
        <v>19</v>
      </c>
      <c r="M10" s="121">
        <f>SZAK!M79</f>
        <v>266</v>
      </c>
      <c r="N10" s="121">
        <f>SZAK!N79</f>
        <v>32</v>
      </c>
      <c r="O10" s="121" t="str">
        <f>SZAK!O79</f>
        <v>x</v>
      </c>
      <c r="P10" s="121">
        <f>SZAK!P79</f>
        <v>13</v>
      </c>
      <c r="Q10" s="121">
        <f>SZAK!Q79</f>
        <v>182</v>
      </c>
      <c r="R10" s="121">
        <f>SZAK!R79</f>
        <v>20</v>
      </c>
      <c r="S10" s="121">
        <f>SZAK!S79</f>
        <v>290</v>
      </c>
      <c r="T10" s="121">
        <f>SZAK!T79</f>
        <v>30</v>
      </c>
      <c r="U10" s="121" t="str">
        <f>SZAK!U79</f>
        <v>x</v>
      </c>
      <c r="V10" s="121">
        <f>SZAK!V79</f>
        <v>10</v>
      </c>
      <c r="W10" s="121">
        <f>SZAK!W79</f>
        <v>140</v>
      </c>
      <c r="X10" s="121">
        <f>SZAK!X79</f>
        <v>21</v>
      </c>
      <c r="Y10" s="121">
        <f>SZAK!Y79</f>
        <v>294</v>
      </c>
      <c r="Z10" s="121">
        <f>SZAK!Z79</f>
        <v>31</v>
      </c>
      <c r="AA10" s="121" t="str">
        <f>SZAK!AA79</f>
        <v>x</v>
      </c>
      <c r="AB10" s="121">
        <f>SZAK!AB79</f>
        <v>5</v>
      </c>
      <c r="AC10" s="121">
        <f>SZAK!AC79</f>
        <v>70</v>
      </c>
      <c r="AD10" s="121">
        <f>SZAK!AD79</f>
        <v>9</v>
      </c>
      <c r="AE10" s="121">
        <f>SZAK!AE79</f>
        <v>126</v>
      </c>
      <c r="AF10" s="121">
        <f>SZAK!AF79</f>
        <v>12</v>
      </c>
      <c r="AG10" s="121" t="str">
        <f>SZAK!AG79</f>
        <v>x</v>
      </c>
      <c r="AH10" s="121">
        <f>SZAK!AH79</f>
        <v>4</v>
      </c>
      <c r="AI10" s="121">
        <f>SZAK!AI79</f>
        <v>56</v>
      </c>
      <c r="AJ10" s="121">
        <f>SZAK!AJ79</f>
        <v>13</v>
      </c>
      <c r="AK10" s="121">
        <f>SZAK!AK79</f>
        <v>188</v>
      </c>
      <c r="AL10" s="121">
        <f>SZAK!AL79</f>
        <v>16</v>
      </c>
      <c r="AM10" s="121" t="str">
        <f>SZAK!AM79</f>
        <v>x</v>
      </c>
      <c r="AN10" s="121">
        <f>SZAK!AN79</f>
        <v>3</v>
      </c>
      <c r="AO10" s="121">
        <f>SZAK!AO79</f>
        <v>42</v>
      </c>
      <c r="AP10" s="121">
        <f>SZAK!AP79</f>
        <v>12</v>
      </c>
      <c r="AQ10" s="121">
        <f>SZAK!AQ79</f>
        <v>174</v>
      </c>
      <c r="AR10" s="121">
        <f>SZAK!AR79</f>
        <v>14</v>
      </c>
      <c r="AS10" s="121" t="str">
        <f>SZAK!AS79</f>
        <v>x</v>
      </c>
      <c r="AT10" s="121">
        <f>SZAK!AT79</f>
        <v>1</v>
      </c>
      <c r="AU10" s="121">
        <f>SZAK!AU79</f>
        <v>14</v>
      </c>
      <c r="AV10" s="121">
        <f>SZAK!AV79</f>
        <v>21</v>
      </c>
      <c r="AW10" s="121">
        <f>SZAK!AW79</f>
        <v>310</v>
      </c>
      <c r="AX10" s="121">
        <f>SZAK!AX79</f>
        <v>14</v>
      </c>
      <c r="AY10" s="121" t="str">
        <f>SZAK!AY79</f>
        <v>x</v>
      </c>
      <c r="AZ10" s="121">
        <f>SZAK!AZ79</f>
        <v>50</v>
      </c>
      <c r="BA10" s="121">
        <f>SZAK!BA79</f>
        <v>700</v>
      </c>
      <c r="BB10" s="121">
        <f>SZAK!BB79</f>
        <v>145</v>
      </c>
      <c r="BC10" s="121">
        <f>SZAK!BC79</f>
        <v>2058</v>
      </c>
      <c r="BD10" s="121">
        <f>SZAK!BD79</f>
        <v>174</v>
      </c>
      <c r="BE10" s="121">
        <f>SZAK!BE79</f>
        <v>193</v>
      </c>
      <c r="BF10" s="185"/>
      <c r="BG10" s="185"/>
    </row>
    <row r="11" spans="1:59" s="122" customFormat="1" ht="15.75" customHeight="1" x14ac:dyDescent="0.3">
      <c r="A11" s="123" t="s">
        <v>7</v>
      </c>
      <c r="B11" s="124"/>
      <c r="C11" s="125" t="s">
        <v>50</v>
      </c>
      <c r="D11" s="126"/>
      <c r="E11" s="127"/>
      <c r="F11" s="128"/>
      <c r="G11" s="127"/>
      <c r="H11" s="128"/>
      <c r="I11" s="129"/>
      <c r="J11" s="128"/>
      <c r="K11" s="127"/>
      <c r="L11" s="128"/>
      <c r="M11" s="127"/>
      <c r="N11" s="128"/>
      <c r="O11" s="129"/>
      <c r="P11" s="128"/>
      <c r="Q11" s="127"/>
      <c r="R11" s="128"/>
      <c r="S11" s="127"/>
      <c r="T11" s="128"/>
      <c r="U11" s="129"/>
      <c r="V11" s="128"/>
      <c r="W11" s="127"/>
      <c r="X11" s="128"/>
      <c r="Y11" s="127"/>
      <c r="Z11" s="128"/>
      <c r="AA11" s="130"/>
      <c r="AB11" s="126"/>
      <c r="AC11" s="127"/>
      <c r="AD11" s="128"/>
      <c r="AE11" s="127"/>
      <c r="AF11" s="128"/>
      <c r="AG11" s="129"/>
      <c r="AH11" s="128"/>
      <c r="AI11" s="127"/>
      <c r="AJ11" s="128"/>
      <c r="AK11" s="127"/>
      <c r="AL11" s="128"/>
      <c r="AM11" s="129"/>
      <c r="AN11" s="128"/>
      <c r="AO11" s="127"/>
      <c r="AP11" s="128"/>
      <c r="AQ11" s="127"/>
      <c r="AR11" s="128"/>
      <c r="AS11" s="129"/>
      <c r="AT11" s="128"/>
      <c r="AU11" s="127"/>
      <c r="AV11" s="128"/>
      <c r="AW11" s="127"/>
      <c r="AX11" s="128"/>
      <c r="AY11" s="130"/>
      <c r="AZ11" s="131"/>
      <c r="BA11" s="131"/>
      <c r="BB11" s="131"/>
      <c r="BC11" s="131"/>
      <c r="BD11" s="131"/>
      <c r="BE11" s="132"/>
      <c r="BF11" s="186"/>
      <c r="BG11" s="186"/>
    </row>
    <row r="12" spans="1:59" s="289" customFormat="1" ht="15.75" customHeight="1" x14ac:dyDescent="0.3">
      <c r="A12" s="50" t="s">
        <v>214</v>
      </c>
      <c r="B12" s="51" t="s">
        <v>31</v>
      </c>
      <c r="C12" s="52" t="s">
        <v>215</v>
      </c>
      <c r="D12" s="103"/>
      <c r="E12" s="6" t="str">
        <f t="shared" ref="E12:E32" si="0">IF(D12*14=0,"",D12*14)</f>
        <v/>
      </c>
      <c r="F12" s="103"/>
      <c r="G12" s="6" t="str">
        <f t="shared" ref="G12:G32" si="1">IF(F12*14=0,"",F12*14)</f>
        <v/>
      </c>
      <c r="H12" s="103"/>
      <c r="I12" s="104"/>
      <c r="J12" s="57"/>
      <c r="K12" s="6" t="str">
        <f t="shared" ref="K12:K32" si="2">IF(J12*14=0,"",J12*14)</f>
        <v/>
      </c>
      <c r="L12" s="56"/>
      <c r="M12" s="6" t="str">
        <f t="shared" ref="M12:M32" si="3">IF(L12*14=0,"",L12*14)</f>
        <v/>
      </c>
      <c r="N12" s="56"/>
      <c r="O12" s="60"/>
      <c r="P12" s="56"/>
      <c r="Q12" s="6" t="str">
        <f t="shared" ref="Q12:Q32" si="4">IF(P12*14=0,"",P12*14)</f>
        <v/>
      </c>
      <c r="R12" s="56"/>
      <c r="S12" s="6" t="str">
        <f t="shared" ref="S12:S32" si="5">IF(R12*14=0,"",R12*14)</f>
        <v/>
      </c>
      <c r="T12" s="56"/>
      <c r="U12" s="59"/>
      <c r="V12" s="57"/>
      <c r="W12" s="6" t="str">
        <f t="shared" ref="W12:W32" si="6">IF(V12*14=0,"",V12*14)</f>
        <v/>
      </c>
      <c r="X12" s="56"/>
      <c r="Y12" s="6" t="str">
        <f t="shared" ref="Y12:Y32" si="7">IF(X12*14=0,"",X12*14)</f>
        <v/>
      </c>
      <c r="Z12" s="56"/>
      <c r="AA12" s="60"/>
      <c r="AB12" s="103">
        <v>1</v>
      </c>
      <c r="AC12" s="6">
        <f t="shared" ref="AC12:AC32" si="8">IF(AB12*14=0,"",AB12*14)</f>
        <v>14</v>
      </c>
      <c r="AD12" s="103">
        <v>2</v>
      </c>
      <c r="AE12" s="6">
        <f t="shared" ref="AE12:AE32" si="9">IF(AD12*14=0,"",AD12*14)</f>
        <v>28</v>
      </c>
      <c r="AF12" s="103">
        <v>3</v>
      </c>
      <c r="AG12" s="104" t="s">
        <v>15</v>
      </c>
      <c r="AH12" s="57"/>
      <c r="AI12" s="6" t="str">
        <f t="shared" ref="AI12:AI32" si="10">IF(AH12*14=0,"",AH12*14)</f>
        <v/>
      </c>
      <c r="AJ12" s="56"/>
      <c r="AK12" s="6" t="str">
        <f t="shared" ref="AK12:AK32" si="11">IF(AJ12*14=0,"",AJ12*14)</f>
        <v/>
      </c>
      <c r="AL12" s="56"/>
      <c r="AM12" s="60"/>
      <c r="AN12" s="57"/>
      <c r="AO12" s="6" t="str">
        <f t="shared" ref="AO12:AO32" si="12">IF(AN12*14=0,"",AN12*14)</f>
        <v/>
      </c>
      <c r="AP12" s="58"/>
      <c r="AQ12" s="6" t="str">
        <f t="shared" ref="AQ12:AQ32" si="13">IF(AP12*14=0,"",AP12*14)</f>
        <v/>
      </c>
      <c r="AR12" s="58"/>
      <c r="AS12" s="61"/>
      <c r="AT12" s="56"/>
      <c r="AU12" s="6" t="str">
        <f t="shared" ref="AU12:AU32" si="14">IF(AT12*14=0,"",AT12*14)</f>
        <v/>
      </c>
      <c r="AV12" s="56"/>
      <c r="AW12" s="6" t="str">
        <f t="shared" ref="AW12:AW32" si="15">IF(AV12*14=0,"",AV12*14)</f>
        <v/>
      </c>
      <c r="AX12" s="56"/>
      <c r="AY12" s="56"/>
      <c r="AZ12" s="7">
        <f t="shared" ref="AZ12:AZ32" si="16">IF(D12+J12+P12+V12+AB12+AH12+AN12+AT12=0,"",D12+J12+P12+V12+AB12+AH12+AN12+AT12)</f>
        <v>1</v>
      </c>
      <c r="BA12" s="6">
        <f t="shared" ref="BA12:BA32" si="17">IF((D12+J12+P12+V12+AB12+AH12+AN12+AT12)*14=0,"",(D12+J12+P12+V12+AB12+AH12+AN12+AT12)*14)</f>
        <v>14</v>
      </c>
      <c r="BB12" s="8">
        <f t="shared" ref="BB12:BB32" si="18">IF(F12+L12+R12+X12+AD12+AJ12+AP12+AV12=0,"",F12+L12+R12+X12+AD12+AJ12+AP12+AV12)</f>
        <v>2</v>
      </c>
      <c r="BC12" s="6">
        <f t="shared" ref="BC12:BC32" si="19">IF((L12+F12+R12+X12+AD12+AJ12+AP12+AV12)*14=0,"",(L12+F12+R12+X12+AD12+AJ12+AP12+AV12)*14)</f>
        <v>28</v>
      </c>
      <c r="BD12" s="8">
        <f t="shared" ref="BD12:BD32" si="20">IF(N12+H12+T12+Z12+AF12+AL12+AR12+AX12=0,"",N12+H12+T12+Z12+AF12+AL12+AR12+AX12)</f>
        <v>3</v>
      </c>
      <c r="BE12" s="9">
        <f t="shared" ref="BE12:BE32" si="21">IF(D12+F12+L12+J12+P12+R12+V12+X12+AB12+AD12+AH12+AJ12+AN12+AP12+AT12+AV12=0,"",D12+F12+L12+J12+P12+R12+V12+X12+AB12+AD12+AH12+AJ12+AN12+AP12+AT12+AV12)</f>
        <v>3</v>
      </c>
      <c r="BF12" s="246" t="s">
        <v>274</v>
      </c>
      <c r="BG12" s="246" t="s">
        <v>282</v>
      </c>
    </row>
    <row r="13" spans="1:59" s="289" customFormat="1" ht="15.75" customHeight="1" x14ac:dyDescent="0.3">
      <c r="A13" s="189" t="s">
        <v>216</v>
      </c>
      <c r="B13" s="51" t="s">
        <v>31</v>
      </c>
      <c r="C13" s="52" t="s">
        <v>217</v>
      </c>
      <c r="D13" s="103"/>
      <c r="E13" s="6" t="str">
        <f t="shared" si="0"/>
        <v/>
      </c>
      <c r="F13" s="103"/>
      <c r="G13" s="6" t="str">
        <f t="shared" si="1"/>
        <v/>
      </c>
      <c r="H13" s="103"/>
      <c r="I13" s="104"/>
      <c r="J13" s="57"/>
      <c r="K13" s="6" t="str">
        <f t="shared" si="2"/>
        <v/>
      </c>
      <c r="L13" s="56"/>
      <c r="M13" s="6" t="str">
        <f t="shared" si="3"/>
        <v/>
      </c>
      <c r="N13" s="56"/>
      <c r="O13" s="60"/>
      <c r="P13" s="56"/>
      <c r="Q13" s="6" t="str">
        <f t="shared" si="4"/>
        <v/>
      </c>
      <c r="R13" s="56"/>
      <c r="S13" s="6" t="str">
        <f t="shared" si="5"/>
        <v/>
      </c>
      <c r="T13" s="56"/>
      <c r="U13" s="59"/>
      <c r="V13" s="57"/>
      <c r="W13" s="6" t="str">
        <f t="shared" si="6"/>
        <v/>
      </c>
      <c r="X13" s="56"/>
      <c r="Y13" s="6" t="str">
        <f t="shared" si="7"/>
        <v/>
      </c>
      <c r="Z13" s="56"/>
      <c r="AA13" s="60"/>
      <c r="AB13" s="103">
        <v>2</v>
      </c>
      <c r="AC13" s="6">
        <f t="shared" si="8"/>
        <v>28</v>
      </c>
      <c r="AD13" s="103">
        <v>1</v>
      </c>
      <c r="AE13" s="6">
        <f t="shared" si="9"/>
        <v>14</v>
      </c>
      <c r="AF13" s="103">
        <v>3</v>
      </c>
      <c r="AG13" s="104" t="s">
        <v>15</v>
      </c>
      <c r="AH13" s="57"/>
      <c r="AI13" s="6" t="str">
        <f t="shared" si="10"/>
        <v/>
      </c>
      <c r="AJ13" s="56"/>
      <c r="AK13" s="6" t="str">
        <f t="shared" si="11"/>
        <v/>
      </c>
      <c r="AL13" s="56"/>
      <c r="AM13" s="60"/>
      <c r="AN13" s="57"/>
      <c r="AO13" s="6" t="str">
        <f t="shared" si="12"/>
        <v/>
      </c>
      <c r="AP13" s="58"/>
      <c r="AQ13" s="6" t="str">
        <f t="shared" si="13"/>
        <v/>
      </c>
      <c r="AR13" s="58"/>
      <c r="AS13" s="61"/>
      <c r="AT13" s="56"/>
      <c r="AU13" s="6" t="str">
        <f t="shared" si="14"/>
        <v/>
      </c>
      <c r="AV13" s="56"/>
      <c r="AW13" s="6" t="str">
        <f t="shared" si="15"/>
        <v/>
      </c>
      <c r="AX13" s="56"/>
      <c r="AY13" s="56"/>
      <c r="AZ13" s="7">
        <f t="shared" si="16"/>
        <v>2</v>
      </c>
      <c r="BA13" s="6">
        <f t="shared" si="17"/>
        <v>28</v>
      </c>
      <c r="BB13" s="8">
        <f t="shared" si="18"/>
        <v>1</v>
      </c>
      <c r="BC13" s="6">
        <f t="shared" si="19"/>
        <v>14</v>
      </c>
      <c r="BD13" s="8">
        <f t="shared" si="20"/>
        <v>3</v>
      </c>
      <c r="BE13" s="9">
        <f t="shared" si="21"/>
        <v>3</v>
      </c>
      <c r="BF13" s="246" t="s">
        <v>274</v>
      </c>
      <c r="BG13" s="247" t="s">
        <v>289</v>
      </c>
    </row>
    <row r="14" spans="1:59" s="289" customFormat="1" ht="15.75" customHeight="1" x14ac:dyDescent="0.3">
      <c r="A14" s="235" t="s">
        <v>218</v>
      </c>
      <c r="B14" s="51" t="s">
        <v>31</v>
      </c>
      <c r="C14" s="52" t="s">
        <v>219</v>
      </c>
      <c r="D14" s="103"/>
      <c r="E14" s="6" t="str">
        <f t="shared" si="0"/>
        <v/>
      </c>
      <c r="F14" s="103"/>
      <c r="G14" s="6" t="str">
        <f t="shared" si="1"/>
        <v/>
      </c>
      <c r="H14" s="103"/>
      <c r="I14" s="104"/>
      <c r="J14" s="57"/>
      <c r="K14" s="6" t="str">
        <f t="shared" si="2"/>
        <v/>
      </c>
      <c r="L14" s="56"/>
      <c r="M14" s="6" t="str">
        <f t="shared" si="3"/>
        <v/>
      </c>
      <c r="N14" s="56"/>
      <c r="O14" s="60"/>
      <c r="P14" s="56"/>
      <c r="Q14" s="6" t="str">
        <f t="shared" si="4"/>
        <v/>
      </c>
      <c r="R14" s="56"/>
      <c r="S14" s="6" t="str">
        <f t="shared" si="5"/>
        <v/>
      </c>
      <c r="T14" s="56"/>
      <c r="U14" s="59"/>
      <c r="V14" s="57"/>
      <c r="W14" s="6" t="str">
        <f t="shared" si="6"/>
        <v/>
      </c>
      <c r="X14" s="56"/>
      <c r="Y14" s="6" t="str">
        <f t="shared" si="7"/>
        <v/>
      </c>
      <c r="Z14" s="56"/>
      <c r="AA14" s="60"/>
      <c r="AB14" s="103">
        <v>2</v>
      </c>
      <c r="AC14" s="6">
        <f t="shared" si="8"/>
        <v>28</v>
      </c>
      <c r="AD14" s="103">
        <v>1</v>
      </c>
      <c r="AE14" s="6">
        <f t="shared" si="9"/>
        <v>14</v>
      </c>
      <c r="AF14" s="103">
        <v>3</v>
      </c>
      <c r="AG14" s="104" t="s">
        <v>79</v>
      </c>
      <c r="AH14" s="57"/>
      <c r="AI14" s="6" t="str">
        <f t="shared" si="10"/>
        <v/>
      </c>
      <c r="AJ14" s="56"/>
      <c r="AK14" s="6" t="str">
        <f t="shared" si="11"/>
        <v/>
      </c>
      <c r="AL14" s="56"/>
      <c r="AM14" s="60"/>
      <c r="AN14" s="57"/>
      <c r="AO14" s="6" t="str">
        <f t="shared" si="12"/>
        <v/>
      </c>
      <c r="AP14" s="58"/>
      <c r="AQ14" s="6" t="str">
        <f t="shared" si="13"/>
        <v/>
      </c>
      <c r="AR14" s="58"/>
      <c r="AS14" s="61"/>
      <c r="AT14" s="56"/>
      <c r="AU14" s="6" t="str">
        <f t="shared" si="14"/>
        <v/>
      </c>
      <c r="AV14" s="56"/>
      <c r="AW14" s="6" t="str">
        <f t="shared" si="15"/>
        <v/>
      </c>
      <c r="AX14" s="56"/>
      <c r="AY14" s="56"/>
      <c r="AZ14" s="7">
        <f t="shared" si="16"/>
        <v>2</v>
      </c>
      <c r="BA14" s="6">
        <f t="shared" si="17"/>
        <v>28</v>
      </c>
      <c r="BB14" s="8">
        <f t="shared" si="18"/>
        <v>1</v>
      </c>
      <c r="BC14" s="6">
        <f t="shared" si="19"/>
        <v>14</v>
      </c>
      <c r="BD14" s="8">
        <f t="shared" si="20"/>
        <v>3</v>
      </c>
      <c r="BE14" s="9">
        <f t="shared" si="21"/>
        <v>3</v>
      </c>
      <c r="BF14" s="246" t="s">
        <v>274</v>
      </c>
      <c r="BG14" s="246" t="s">
        <v>275</v>
      </c>
    </row>
    <row r="15" spans="1:59" s="289" customFormat="1" ht="15.75" customHeight="1" x14ac:dyDescent="0.3">
      <c r="A15" s="235" t="s">
        <v>220</v>
      </c>
      <c r="B15" s="51" t="s">
        <v>31</v>
      </c>
      <c r="C15" s="52" t="s">
        <v>221</v>
      </c>
      <c r="D15" s="103"/>
      <c r="E15" s="6" t="str">
        <f t="shared" si="0"/>
        <v/>
      </c>
      <c r="F15" s="103"/>
      <c r="G15" s="6" t="str">
        <f t="shared" si="1"/>
        <v/>
      </c>
      <c r="H15" s="103"/>
      <c r="I15" s="104"/>
      <c r="J15" s="57"/>
      <c r="K15" s="6" t="str">
        <f t="shared" si="2"/>
        <v/>
      </c>
      <c r="L15" s="56"/>
      <c r="M15" s="6" t="str">
        <f t="shared" si="3"/>
        <v/>
      </c>
      <c r="N15" s="56"/>
      <c r="O15" s="60"/>
      <c r="P15" s="56"/>
      <c r="Q15" s="6" t="str">
        <f t="shared" si="4"/>
        <v/>
      </c>
      <c r="R15" s="56"/>
      <c r="S15" s="6" t="str">
        <f t="shared" si="5"/>
        <v/>
      </c>
      <c r="T15" s="56"/>
      <c r="U15" s="59"/>
      <c r="V15" s="57"/>
      <c r="W15" s="6" t="str">
        <f t="shared" si="6"/>
        <v/>
      </c>
      <c r="X15" s="56"/>
      <c r="Y15" s="6" t="str">
        <f t="shared" si="7"/>
        <v/>
      </c>
      <c r="Z15" s="56"/>
      <c r="AA15" s="60"/>
      <c r="AB15" s="103">
        <v>1</v>
      </c>
      <c r="AC15" s="6">
        <f t="shared" si="8"/>
        <v>14</v>
      </c>
      <c r="AD15" s="103">
        <v>1</v>
      </c>
      <c r="AE15" s="6">
        <f t="shared" si="9"/>
        <v>14</v>
      </c>
      <c r="AF15" s="103">
        <v>2</v>
      </c>
      <c r="AG15" s="104" t="s">
        <v>15</v>
      </c>
      <c r="AH15" s="57"/>
      <c r="AI15" s="6" t="str">
        <f t="shared" si="10"/>
        <v/>
      </c>
      <c r="AJ15" s="56"/>
      <c r="AK15" s="6" t="str">
        <f t="shared" si="11"/>
        <v/>
      </c>
      <c r="AL15" s="56"/>
      <c r="AM15" s="60"/>
      <c r="AN15" s="57"/>
      <c r="AO15" s="6" t="str">
        <f t="shared" si="12"/>
        <v/>
      </c>
      <c r="AP15" s="58"/>
      <c r="AQ15" s="6" t="str">
        <f t="shared" si="13"/>
        <v/>
      </c>
      <c r="AR15" s="58"/>
      <c r="AS15" s="61"/>
      <c r="AT15" s="56"/>
      <c r="AU15" s="6" t="str">
        <f t="shared" si="14"/>
        <v/>
      </c>
      <c r="AV15" s="56"/>
      <c r="AW15" s="6" t="str">
        <f t="shared" si="15"/>
        <v/>
      </c>
      <c r="AX15" s="56"/>
      <c r="AY15" s="56"/>
      <c r="AZ15" s="7">
        <f t="shared" si="16"/>
        <v>1</v>
      </c>
      <c r="BA15" s="6">
        <f t="shared" si="17"/>
        <v>14</v>
      </c>
      <c r="BB15" s="8">
        <f t="shared" si="18"/>
        <v>1</v>
      </c>
      <c r="BC15" s="6">
        <f t="shared" si="19"/>
        <v>14</v>
      </c>
      <c r="BD15" s="8">
        <f t="shared" si="20"/>
        <v>2</v>
      </c>
      <c r="BE15" s="9">
        <f t="shared" si="21"/>
        <v>2</v>
      </c>
      <c r="BF15" s="246" t="s">
        <v>274</v>
      </c>
      <c r="BG15" s="246" t="s">
        <v>278</v>
      </c>
    </row>
    <row r="16" spans="1:59" s="289" customFormat="1" ht="15.75" customHeight="1" x14ac:dyDescent="0.3">
      <c r="A16" s="235" t="s">
        <v>273</v>
      </c>
      <c r="B16" s="51" t="s">
        <v>31</v>
      </c>
      <c r="C16" s="52" t="s">
        <v>248</v>
      </c>
      <c r="D16" s="103"/>
      <c r="E16" s="6" t="str">
        <f t="shared" si="0"/>
        <v/>
      </c>
      <c r="F16" s="103"/>
      <c r="G16" s="6" t="str">
        <f t="shared" si="1"/>
        <v/>
      </c>
      <c r="H16" s="103"/>
      <c r="I16" s="104"/>
      <c r="J16" s="57"/>
      <c r="K16" s="6" t="str">
        <f t="shared" si="2"/>
        <v/>
      </c>
      <c r="L16" s="56"/>
      <c r="M16" s="6" t="str">
        <f t="shared" si="3"/>
        <v/>
      </c>
      <c r="N16" s="56"/>
      <c r="O16" s="60"/>
      <c r="P16" s="56"/>
      <c r="Q16" s="6" t="str">
        <f t="shared" si="4"/>
        <v/>
      </c>
      <c r="R16" s="56"/>
      <c r="S16" s="6" t="str">
        <f t="shared" si="5"/>
        <v/>
      </c>
      <c r="T16" s="56"/>
      <c r="U16" s="59"/>
      <c r="V16" s="57"/>
      <c r="W16" s="6" t="str">
        <f t="shared" si="6"/>
        <v/>
      </c>
      <c r="X16" s="56"/>
      <c r="Y16" s="6" t="str">
        <f t="shared" si="7"/>
        <v/>
      </c>
      <c r="Z16" s="56"/>
      <c r="AA16" s="60"/>
      <c r="AB16" s="103">
        <v>1</v>
      </c>
      <c r="AC16" s="6">
        <f t="shared" si="8"/>
        <v>14</v>
      </c>
      <c r="AD16" s="103">
        <v>1</v>
      </c>
      <c r="AE16" s="6">
        <f t="shared" si="9"/>
        <v>14</v>
      </c>
      <c r="AF16" s="103">
        <v>2</v>
      </c>
      <c r="AG16" s="104" t="s">
        <v>97</v>
      </c>
      <c r="AH16" s="57"/>
      <c r="AI16" s="6" t="str">
        <f t="shared" si="10"/>
        <v/>
      </c>
      <c r="AJ16" s="56"/>
      <c r="AK16" s="6" t="str">
        <f t="shared" si="11"/>
        <v/>
      </c>
      <c r="AL16" s="56"/>
      <c r="AM16" s="60"/>
      <c r="AN16" s="57"/>
      <c r="AO16" s="6" t="str">
        <f t="shared" si="12"/>
        <v/>
      </c>
      <c r="AP16" s="58"/>
      <c r="AQ16" s="6" t="str">
        <f t="shared" si="13"/>
        <v/>
      </c>
      <c r="AR16" s="58"/>
      <c r="AS16" s="61"/>
      <c r="AT16" s="56"/>
      <c r="AU16" s="6" t="str">
        <f t="shared" si="14"/>
        <v/>
      </c>
      <c r="AV16" s="56"/>
      <c r="AW16" s="6" t="str">
        <f t="shared" si="15"/>
        <v/>
      </c>
      <c r="AX16" s="56"/>
      <c r="AY16" s="56"/>
      <c r="AZ16" s="7">
        <f t="shared" si="16"/>
        <v>1</v>
      </c>
      <c r="BA16" s="6">
        <f t="shared" si="17"/>
        <v>14</v>
      </c>
      <c r="BB16" s="8">
        <f t="shared" si="18"/>
        <v>1</v>
      </c>
      <c r="BC16" s="6">
        <f t="shared" si="19"/>
        <v>14</v>
      </c>
      <c r="BD16" s="8">
        <f t="shared" si="20"/>
        <v>2</v>
      </c>
      <c r="BE16" s="9">
        <f t="shared" si="21"/>
        <v>2</v>
      </c>
      <c r="BF16" s="246" t="s">
        <v>274</v>
      </c>
      <c r="BG16" s="246" t="s">
        <v>282</v>
      </c>
    </row>
    <row r="17" spans="1:59" s="289" customFormat="1" ht="15.75" customHeight="1" x14ac:dyDescent="0.3">
      <c r="A17" s="312" t="s">
        <v>475</v>
      </c>
      <c r="B17" s="51" t="s">
        <v>31</v>
      </c>
      <c r="C17" s="306" t="s">
        <v>249</v>
      </c>
      <c r="D17" s="103"/>
      <c r="E17" s="6" t="str">
        <f t="shared" si="0"/>
        <v/>
      </c>
      <c r="F17" s="103"/>
      <c r="G17" s="6" t="str">
        <f t="shared" si="1"/>
        <v/>
      </c>
      <c r="H17" s="103"/>
      <c r="I17" s="104"/>
      <c r="J17" s="57"/>
      <c r="K17" s="6" t="str">
        <f t="shared" si="2"/>
        <v/>
      </c>
      <c r="L17" s="56"/>
      <c r="M17" s="6" t="str">
        <f t="shared" si="3"/>
        <v/>
      </c>
      <c r="N17" s="56"/>
      <c r="O17" s="60"/>
      <c r="P17" s="56"/>
      <c r="Q17" s="6" t="str">
        <f t="shared" si="4"/>
        <v/>
      </c>
      <c r="R17" s="56"/>
      <c r="S17" s="6" t="str">
        <f t="shared" si="5"/>
        <v/>
      </c>
      <c r="T17" s="56"/>
      <c r="U17" s="59"/>
      <c r="V17" s="57"/>
      <c r="W17" s="6" t="str">
        <f t="shared" si="6"/>
        <v/>
      </c>
      <c r="X17" s="56"/>
      <c r="Y17" s="6" t="str">
        <f t="shared" si="7"/>
        <v/>
      </c>
      <c r="Z17" s="56"/>
      <c r="AA17" s="60"/>
      <c r="AB17" s="103">
        <v>2</v>
      </c>
      <c r="AC17" s="6">
        <f t="shared" si="8"/>
        <v>28</v>
      </c>
      <c r="AD17" s="103">
        <v>2</v>
      </c>
      <c r="AE17" s="6">
        <f t="shared" si="9"/>
        <v>28</v>
      </c>
      <c r="AF17" s="302">
        <v>4</v>
      </c>
      <c r="AG17" s="104" t="s">
        <v>112</v>
      </c>
      <c r="AH17" s="57"/>
      <c r="AI17" s="6" t="str">
        <f t="shared" si="10"/>
        <v/>
      </c>
      <c r="AJ17" s="56"/>
      <c r="AK17" s="6" t="str">
        <f t="shared" si="11"/>
        <v/>
      </c>
      <c r="AL17" s="56"/>
      <c r="AM17" s="60"/>
      <c r="AN17" s="57"/>
      <c r="AO17" s="6" t="str">
        <f t="shared" si="12"/>
        <v/>
      </c>
      <c r="AP17" s="58"/>
      <c r="AQ17" s="6" t="str">
        <f t="shared" si="13"/>
        <v/>
      </c>
      <c r="AR17" s="58"/>
      <c r="AS17" s="61"/>
      <c r="AT17" s="56"/>
      <c r="AU17" s="6" t="str">
        <f t="shared" si="14"/>
        <v/>
      </c>
      <c r="AV17" s="56"/>
      <c r="AW17" s="6" t="str">
        <f t="shared" si="15"/>
        <v/>
      </c>
      <c r="AX17" s="56"/>
      <c r="AY17" s="56"/>
      <c r="AZ17" s="7">
        <f t="shared" si="16"/>
        <v>2</v>
      </c>
      <c r="BA17" s="6">
        <f t="shared" si="17"/>
        <v>28</v>
      </c>
      <c r="BB17" s="8">
        <f t="shared" si="18"/>
        <v>2</v>
      </c>
      <c r="BC17" s="6">
        <f t="shared" si="19"/>
        <v>28</v>
      </c>
      <c r="BD17" s="8">
        <f t="shared" si="20"/>
        <v>4</v>
      </c>
      <c r="BE17" s="9">
        <f t="shared" si="21"/>
        <v>4</v>
      </c>
      <c r="BF17" s="248" t="s">
        <v>274</v>
      </c>
      <c r="BG17" s="246" t="s">
        <v>278</v>
      </c>
    </row>
    <row r="18" spans="1:59" s="289" customFormat="1" ht="15.75" customHeight="1" x14ac:dyDescent="0.3">
      <c r="A18" s="312" t="s">
        <v>476</v>
      </c>
      <c r="B18" s="51" t="s">
        <v>31</v>
      </c>
      <c r="C18" s="306" t="s">
        <v>254</v>
      </c>
      <c r="D18" s="103"/>
      <c r="E18" s="6" t="str">
        <f t="shared" si="0"/>
        <v/>
      </c>
      <c r="F18" s="103"/>
      <c r="G18" s="6" t="str">
        <f t="shared" si="1"/>
        <v/>
      </c>
      <c r="H18" s="103"/>
      <c r="I18" s="104"/>
      <c r="J18" s="57"/>
      <c r="K18" s="6" t="str">
        <f t="shared" si="2"/>
        <v/>
      </c>
      <c r="L18" s="56"/>
      <c r="M18" s="6" t="str">
        <f t="shared" si="3"/>
        <v/>
      </c>
      <c r="N18" s="56"/>
      <c r="O18" s="60"/>
      <c r="P18" s="56"/>
      <c r="Q18" s="6" t="str">
        <f t="shared" si="4"/>
        <v/>
      </c>
      <c r="R18" s="56"/>
      <c r="S18" s="6" t="str">
        <f t="shared" si="5"/>
        <v/>
      </c>
      <c r="T18" s="56"/>
      <c r="U18" s="59"/>
      <c r="V18" s="57"/>
      <c r="W18" s="6" t="str">
        <f t="shared" si="6"/>
        <v/>
      </c>
      <c r="X18" s="56"/>
      <c r="Y18" s="6" t="str">
        <f t="shared" si="7"/>
        <v/>
      </c>
      <c r="Z18" s="56"/>
      <c r="AA18" s="60"/>
      <c r="AB18" s="103">
        <v>1</v>
      </c>
      <c r="AC18" s="6">
        <f t="shared" si="8"/>
        <v>14</v>
      </c>
      <c r="AD18" s="103">
        <v>2</v>
      </c>
      <c r="AE18" s="6">
        <f t="shared" si="9"/>
        <v>28</v>
      </c>
      <c r="AF18" s="302">
        <v>2</v>
      </c>
      <c r="AG18" s="104" t="s">
        <v>15</v>
      </c>
      <c r="AH18" s="57"/>
      <c r="AI18" s="6" t="str">
        <f t="shared" si="10"/>
        <v/>
      </c>
      <c r="AJ18" s="56"/>
      <c r="AK18" s="6" t="str">
        <f t="shared" si="11"/>
        <v/>
      </c>
      <c r="AL18" s="56"/>
      <c r="AM18" s="59"/>
      <c r="AN18" s="57"/>
      <c r="AO18" s="6" t="str">
        <f t="shared" si="12"/>
        <v/>
      </c>
      <c r="AP18" s="58"/>
      <c r="AQ18" s="6" t="str">
        <f t="shared" si="13"/>
        <v/>
      </c>
      <c r="AR18" s="58"/>
      <c r="AS18" s="61"/>
      <c r="AT18" s="56"/>
      <c r="AU18" s="6" t="str">
        <f t="shared" si="14"/>
        <v/>
      </c>
      <c r="AV18" s="56"/>
      <c r="AW18" s="6" t="str">
        <f t="shared" si="15"/>
        <v/>
      </c>
      <c r="AX18" s="56"/>
      <c r="AY18" s="56"/>
      <c r="AZ18" s="7">
        <f t="shared" si="16"/>
        <v>1</v>
      </c>
      <c r="BA18" s="6">
        <f t="shared" si="17"/>
        <v>14</v>
      </c>
      <c r="BB18" s="8">
        <f t="shared" si="18"/>
        <v>2</v>
      </c>
      <c r="BC18" s="6">
        <f t="shared" si="19"/>
        <v>28</v>
      </c>
      <c r="BD18" s="8">
        <f t="shared" si="20"/>
        <v>2</v>
      </c>
      <c r="BE18" s="184">
        <f t="shared" si="21"/>
        <v>3</v>
      </c>
      <c r="BF18" s="250" t="s">
        <v>274</v>
      </c>
      <c r="BG18" s="251" t="s">
        <v>294</v>
      </c>
    </row>
    <row r="19" spans="1:59" s="289" customFormat="1" ht="15.75" customHeight="1" x14ac:dyDescent="0.3">
      <c r="A19" s="235" t="s">
        <v>224</v>
      </c>
      <c r="B19" s="51" t="s">
        <v>31</v>
      </c>
      <c r="C19" s="52" t="s">
        <v>225</v>
      </c>
      <c r="D19" s="103"/>
      <c r="E19" s="6" t="str">
        <f t="shared" si="0"/>
        <v/>
      </c>
      <c r="F19" s="103"/>
      <c r="G19" s="6" t="str">
        <f t="shared" si="1"/>
        <v/>
      </c>
      <c r="H19" s="103"/>
      <c r="I19" s="104"/>
      <c r="J19" s="57"/>
      <c r="K19" s="6" t="str">
        <f t="shared" si="2"/>
        <v/>
      </c>
      <c r="L19" s="56"/>
      <c r="M19" s="6" t="str">
        <f t="shared" si="3"/>
        <v/>
      </c>
      <c r="N19" s="56"/>
      <c r="O19" s="60"/>
      <c r="P19" s="56"/>
      <c r="Q19" s="6" t="str">
        <f t="shared" si="4"/>
        <v/>
      </c>
      <c r="R19" s="56"/>
      <c r="S19" s="6" t="str">
        <f t="shared" si="5"/>
        <v/>
      </c>
      <c r="T19" s="56"/>
      <c r="U19" s="59"/>
      <c r="V19" s="57"/>
      <c r="W19" s="6" t="str">
        <f t="shared" si="6"/>
        <v/>
      </c>
      <c r="X19" s="56"/>
      <c r="Y19" s="6" t="str">
        <f t="shared" si="7"/>
        <v/>
      </c>
      <c r="Z19" s="56"/>
      <c r="AA19" s="60"/>
      <c r="AB19" s="56"/>
      <c r="AC19" s="6" t="str">
        <f t="shared" si="8"/>
        <v/>
      </c>
      <c r="AD19" s="56"/>
      <c r="AE19" s="6" t="str">
        <f t="shared" si="9"/>
        <v/>
      </c>
      <c r="AF19" s="56"/>
      <c r="AG19" s="59"/>
      <c r="AH19" s="57">
        <v>1</v>
      </c>
      <c r="AI19" s="6">
        <f t="shared" si="10"/>
        <v>14</v>
      </c>
      <c r="AJ19" s="56">
        <v>2</v>
      </c>
      <c r="AK19" s="6">
        <f t="shared" si="11"/>
        <v>28</v>
      </c>
      <c r="AL19" s="56">
        <v>4</v>
      </c>
      <c r="AM19" s="104" t="s">
        <v>79</v>
      </c>
      <c r="AN19" s="57"/>
      <c r="AO19" s="6" t="str">
        <f t="shared" si="12"/>
        <v/>
      </c>
      <c r="AP19" s="58"/>
      <c r="AQ19" s="6" t="str">
        <f t="shared" si="13"/>
        <v/>
      </c>
      <c r="AR19" s="58"/>
      <c r="AS19" s="61"/>
      <c r="AT19" s="56"/>
      <c r="AU19" s="6" t="str">
        <f t="shared" si="14"/>
        <v/>
      </c>
      <c r="AV19" s="56"/>
      <c r="AW19" s="6" t="str">
        <f t="shared" si="15"/>
        <v/>
      </c>
      <c r="AX19" s="56"/>
      <c r="AY19" s="56"/>
      <c r="AZ19" s="7">
        <f t="shared" si="16"/>
        <v>1</v>
      </c>
      <c r="BA19" s="6">
        <f t="shared" si="17"/>
        <v>14</v>
      </c>
      <c r="BB19" s="8">
        <f t="shared" si="18"/>
        <v>2</v>
      </c>
      <c r="BC19" s="6">
        <f t="shared" si="19"/>
        <v>28</v>
      </c>
      <c r="BD19" s="8">
        <f t="shared" si="20"/>
        <v>4</v>
      </c>
      <c r="BE19" s="184">
        <f t="shared" si="21"/>
        <v>3</v>
      </c>
      <c r="BF19" s="250" t="s">
        <v>274</v>
      </c>
      <c r="BG19" s="250" t="s">
        <v>289</v>
      </c>
    </row>
    <row r="20" spans="1:59" s="289" customFormat="1" ht="15.75" customHeight="1" x14ac:dyDescent="0.3">
      <c r="A20" s="235" t="s">
        <v>226</v>
      </c>
      <c r="B20" s="51" t="s">
        <v>31</v>
      </c>
      <c r="C20" s="52" t="s">
        <v>227</v>
      </c>
      <c r="D20" s="103"/>
      <c r="E20" s="6" t="str">
        <f t="shared" si="0"/>
        <v/>
      </c>
      <c r="F20" s="103"/>
      <c r="G20" s="6" t="str">
        <f t="shared" si="1"/>
        <v/>
      </c>
      <c r="H20" s="103"/>
      <c r="I20" s="104"/>
      <c r="J20" s="57"/>
      <c r="K20" s="6" t="str">
        <f t="shared" si="2"/>
        <v/>
      </c>
      <c r="L20" s="56"/>
      <c r="M20" s="6" t="str">
        <f t="shared" si="3"/>
        <v/>
      </c>
      <c r="N20" s="56"/>
      <c r="O20" s="60"/>
      <c r="P20" s="56"/>
      <c r="Q20" s="6" t="str">
        <f t="shared" si="4"/>
        <v/>
      </c>
      <c r="R20" s="56"/>
      <c r="S20" s="6" t="str">
        <f t="shared" si="5"/>
        <v/>
      </c>
      <c r="T20" s="56"/>
      <c r="U20" s="59"/>
      <c r="V20" s="57"/>
      <c r="W20" s="6" t="str">
        <f t="shared" si="6"/>
        <v/>
      </c>
      <c r="X20" s="56"/>
      <c r="Y20" s="6" t="str">
        <f t="shared" si="7"/>
        <v/>
      </c>
      <c r="Z20" s="56"/>
      <c r="AA20" s="60"/>
      <c r="AB20" s="56"/>
      <c r="AC20" s="6" t="str">
        <f t="shared" si="8"/>
        <v/>
      </c>
      <c r="AD20" s="56"/>
      <c r="AE20" s="6" t="str">
        <f t="shared" si="9"/>
        <v/>
      </c>
      <c r="AF20" s="56"/>
      <c r="AG20" s="59"/>
      <c r="AH20" s="57">
        <v>2</v>
      </c>
      <c r="AI20" s="6">
        <f t="shared" si="10"/>
        <v>28</v>
      </c>
      <c r="AJ20" s="56"/>
      <c r="AK20" s="6" t="str">
        <f t="shared" si="11"/>
        <v/>
      </c>
      <c r="AL20" s="56">
        <v>2</v>
      </c>
      <c r="AM20" s="60" t="s">
        <v>15</v>
      </c>
      <c r="AN20" s="57"/>
      <c r="AO20" s="6" t="str">
        <f t="shared" si="12"/>
        <v/>
      </c>
      <c r="AP20" s="58"/>
      <c r="AQ20" s="6" t="str">
        <f t="shared" si="13"/>
        <v/>
      </c>
      <c r="AR20" s="58"/>
      <c r="AS20" s="61"/>
      <c r="AT20" s="56"/>
      <c r="AU20" s="6" t="str">
        <f t="shared" si="14"/>
        <v/>
      </c>
      <c r="AV20" s="56"/>
      <c r="AW20" s="6" t="str">
        <f t="shared" si="15"/>
        <v/>
      </c>
      <c r="AX20" s="56"/>
      <c r="AY20" s="56"/>
      <c r="AZ20" s="7">
        <f t="shared" si="16"/>
        <v>2</v>
      </c>
      <c r="BA20" s="6">
        <f t="shared" si="17"/>
        <v>28</v>
      </c>
      <c r="BB20" s="8" t="str">
        <f t="shared" si="18"/>
        <v/>
      </c>
      <c r="BC20" s="6" t="str">
        <f t="shared" si="19"/>
        <v/>
      </c>
      <c r="BD20" s="8">
        <f t="shared" si="20"/>
        <v>2</v>
      </c>
      <c r="BE20" s="184">
        <f t="shared" si="21"/>
        <v>2</v>
      </c>
      <c r="BF20" s="250" t="s">
        <v>274</v>
      </c>
      <c r="BG20" s="250" t="s">
        <v>278</v>
      </c>
    </row>
    <row r="21" spans="1:59" s="289" customFormat="1" ht="15.75" customHeight="1" x14ac:dyDescent="0.3">
      <c r="A21" s="235" t="s">
        <v>250</v>
      </c>
      <c r="B21" s="51" t="s">
        <v>31</v>
      </c>
      <c r="C21" s="52" t="s">
        <v>251</v>
      </c>
      <c r="D21" s="103"/>
      <c r="E21" s="6" t="str">
        <f t="shared" si="0"/>
        <v/>
      </c>
      <c r="F21" s="103"/>
      <c r="G21" s="6" t="str">
        <f t="shared" si="1"/>
        <v/>
      </c>
      <c r="H21" s="103"/>
      <c r="I21" s="104"/>
      <c r="J21" s="57"/>
      <c r="K21" s="6" t="str">
        <f t="shared" si="2"/>
        <v/>
      </c>
      <c r="L21" s="56"/>
      <c r="M21" s="6" t="str">
        <f t="shared" si="3"/>
        <v/>
      </c>
      <c r="N21" s="56"/>
      <c r="O21" s="60"/>
      <c r="P21" s="56"/>
      <c r="Q21" s="6" t="str">
        <f t="shared" si="4"/>
        <v/>
      </c>
      <c r="R21" s="56"/>
      <c r="S21" s="6" t="str">
        <f t="shared" si="5"/>
        <v/>
      </c>
      <c r="T21" s="56"/>
      <c r="U21" s="59"/>
      <c r="V21" s="57"/>
      <c r="W21" s="6" t="str">
        <f t="shared" si="6"/>
        <v/>
      </c>
      <c r="X21" s="56"/>
      <c r="Y21" s="6" t="str">
        <f t="shared" si="7"/>
        <v/>
      </c>
      <c r="Z21" s="56"/>
      <c r="AA21" s="60"/>
      <c r="AB21" s="56"/>
      <c r="AC21" s="6" t="str">
        <f t="shared" si="8"/>
        <v/>
      </c>
      <c r="AD21" s="56"/>
      <c r="AE21" s="6" t="str">
        <f t="shared" si="9"/>
        <v/>
      </c>
      <c r="AF21" s="56"/>
      <c r="AG21" s="59"/>
      <c r="AH21" s="57">
        <v>2</v>
      </c>
      <c r="AI21" s="6">
        <f t="shared" si="10"/>
        <v>28</v>
      </c>
      <c r="AJ21" s="56">
        <v>3</v>
      </c>
      <c r="AK21" s="6">
        <f t="shared" si="11"/>
        <v>42</v>
      </c>
      <c r="AL21" s="56">
        <v>5</v>
      </c>
      <c r="AM21" s="104" t="s">
        <v>79</v>
      </c>
      <c r="AN21" s="57"/>
      <c r="AO21" s="6" t="str">
        <f t="shared" si="12"/>
        <v/>
      </c>
      <c r="AP21" s="58"/>
      <c r="AQ21" s="6" t="str">
        <f t="shared" si="13"/>
        <v/>
      </c>
      <c r="AR21" s="58"/>
      <c r="AS21" s="61"/>
      <c r="AT21" s="56"/>
      <c r="AU21" s="6" t="str">
        <f t="shared" si="14"/>
        <v/>
      </c>
      <c r="AV21" s="56"/>
      <c r="AW21" s="6" t="str">
        <f t="shared" si="15"/>
        <v/>
      </c>
      <c r="AX21" s="56"/>
      <c r="AY21" s="56"/>
      <c r="AZ21" s="7">
        <f t="shared" si="16"/>
        <v>2</v>
      </c>
      <c r="BA21" s="6">
        <f t="shared" si="17"/>
        <v>28</v>
      </c>
      <c r="BB21" s="8">
        <f t="shared" si="18"/>
        <v>3</v>
      </c>
      <c r="BC21" s="6">
        <f t="shared" si="19"/>
        <v>42</v>
      </c>
      <c r="BD21" s="8">
        <f t="shared" si="20"/>
        <v>5</v>
      </c>
      <c r="BE21" s="184">
        <f t="shared" si="21"/>
        <v>5</v>
      </c>
      <c r="BF21" s="250" t="s">
        <v>274</v>
      </c>
      <c r="BG21" s="250" t="s">
        <v>291</v>
      </c>
    </row>
    <row r="22" spans="1:59" s="290" customFormat="1" ht="15.75" customHeight="1" x14ac:dyDescent="0.3">
      <c r="A22" s="235" t="s">
        <v>252</v>
      </c>
      <c r="B22" s="51" t="s">
        <v>31</v>
      </c>
      <c r="C22" s="52" t="s">
        <v>253</v>
      </c>
      <c r="D22" s="103"/>
      <c r="E22" s="6" t="str">
        <f t="shared" si="0"/>
        <v/>
      </c>
      <c r="F22" s="103"/>
      <c r="G22" s="6" t="str">
        <f t="shared" si="1"/>
        <v/>
      </c>
      <c r="H22" s="103"/>
      <c r="I22" s="104"/>
      <c r="J22" s="57"/>
      <c r="K22" s="6" t="str">
        <f t="shared" si="2"/>
        <v/>
      </c>
      <c r="L22" s="56"/>
      <c r="M22" s="6" t="str">
        <f t="shared" si="3"/>
        <v/>
      </c>
      <c r="N22" s="56"/>
      <c r="O22" s="60"/>
      <c r="P22" s="56"/>
      <c r="Q22" s="6" t="str">
        <f t="shared" si="4"/>
        <v/>
      </c>
      <c r="R22" s="56"/>
      <c r="S22" s="6" t="str">
        <f t="shared" si="5"/>
        <v/>
      </c>
      <c r="T22" s="56"/>
      <c r="U22" s="59"/>
      <c r="V22" s="57"/>
      <c r="W22" s="6" t="str">
        <f t="shared" si="6"/>
        <v/>
      </c>
      <c r="X22" s="56"/>
      <c r="Y22" s="6" t="str">
        <f t="shared" si="7"/>
        <v/>
      </c>
      <c r="Z22" s="56"/>
      <c r="AA22" s="60"/>
      <c r="AB22" s="56"/>
      <c r="AC22" s="6" t="str">
        <f t="shared" si="8"/>
        <v/>
      </c>
      <c r="AD22" s="56"/>
      <c r="AE22" s="6" t="str">
        <f t="shared" si="9"/>
        <v/>
      </c>
      <c r="AF22" s="56"/>
      <c r="AG22" s="59"/>
      <c r="AH22" s="57">
        <v>2</v>
      </c>
      <c r="AI22" s="6">
        <f t="shared" si="10"/>
        <v>28</v>
      </c>
      <c r="AJ22" s="56"/>
      <c r="AK22" s="6" t="str">
        <f t="shared" si="11"/>
        <v/>
      </c>
      <c r="AL22" s="56">
        <v>2</v>
      </c>
      <c r="AM22" s="104" t="s">
        <v>15</v>
      </c>
      <c r="AN22" s="57"/>
      <c r="AO22" s="6" t="str">
        <f t="shared" si="12"/>
        <v/>
      </c>
      <c r="AP22" s="58"/>
      <c r="AQ22" s="6" t="str">
        <f t="shared" si="13"/>
        <v/>
      </c>
      <c r="AR22" s="58"/>
      <c r="AS22" s="61"/>
      <c r="AT22" s="56"/>
      <c r="AU22" s="6" t="str">
        <f t="shared" si="14"/>
        <v/>
      </c>
      <c r="AV22" s="56"/>
      <c r="AW22" s="6" t="str">
        <f t="shared" si="15"/>
        <v/>
      </c>
      <c r="AX22" s="56"/>
      <c r="AY22" s="56"/>
      <c r="AZ22" s="7">
        <f t="shared" si="16"/>
        <v>2</v>
      </c>
      <c r="BA22" s="6">
        <f t="shared" si="17"/>
        <v>28</v>
      </c>
      <c r="BB22" s="8" t="str">
        <f t="shared" si="18"/>
        <v/>
      </c>
      <c r="BC22" s="6" t="str">
        <f t="shared" si="19"/>
        <v/>
      </c>
      <c r="BD22" s="8">
        <f t="shared" si="20"/>
        <v>2</v>
      </c>
      <c r="BE22" s="184">
        <f t="shared" si="21"/>
        <v>2</v>
      </c>
      <c r="BF22" s="250" t="s">
        <v>274</v>
      </c>
      <c r="BG22" s="251" t="s">
        <v>293</v>
      </c>
    </row>
    <row r="23" spans="1:59" s="289" customFormat="1" ht="15.75" customHeight="1" x14ac:dyDescent="0.3">
      <c r="A23" s="235" t="s">
        <v>298</v>
      </c>
      <c r="B23" s="51" t="s">
        <v>31</v>
      </c>
      <c r="C23" s="52" t="s">
        <v>297</v>
      </c>
      <c r="D23" s="103"/>
      <c r="E23" s="6" t="str">
        <f t="shared" si="0"/>
        <v/>
      </c>
      <c r="F23" s="103"/>
      <c r="G23" s="6" t="str">
        <f t="shared" si="1"/>
        <v/>
      </c>
      <c r="H23" s="103"/>
      <c r="I23" s="104"/>
      <c r="J23" s="57"/>
      <c r="K23" s="6" t="str">
        <f t="shared" si="2"/>
        <v/>
      </c>
      <c r="L23" s="56"/>
      <c r="M23" s="6" t="str">
        <f t="shared" si="3"/>
        <v/>
      </c>
      <c r="N23" s="56"/>
      <c r="O23" s="60"/>
      <c r="P23" s="56"/>
      <c r="Q23" s="6" t="str">
        <f t="shared" si="4"/>
        <v/>
      </c>
      <c r="R23" s="56"/>
      <c r="S23" s="6" t="str">
        <f t="shared" si="5"/>
        <v/>
      </c>
      <c r="T23" s="56"/>
      <c r="U23" s="59"/>
      <c r="V23" s="57"/>
      <c r="W23" s="6" t="str">
        <f t="shared" si="6"/>
        <v/>
      </c>
      <c r="X23" s="56"/>
      <c r="Y23" s="6" t="str">
        <f t="shared" si="7"/>
        <v/>
      </c>
      <c r="Z23" s="56"/>
      <c r="AA23" s="60"/>
      <c r="AB23" s="56"/>
      <c r="AC23" s="6" t="str">
        <f t="shared" si="8"/>
        <v/>
      </c>
      <c r="AD23" s="56"/>
      <c r="AE23" s="6" t="str">
        <f t="shared" si="9"/>
        <v/>
      </c>
      <c r="AF23" s="56"/>
      <c r="AG23" s="59"/>
      <c r="AH23" s="57">
        <v>1</v>
      </c>
      <c r="AI23" s="6">
        <f t="shared" si="10"/>
        <v>14</v>
      </c>
      <c r="AJ23" s="56">
        <v>1</v>
      </c>
      <c r="AK23" s="6">
        <f t="shared" si="11"/>
        <v>14</v>
      </c>
      <c r="AL23" s="56">
        <v>2</v>
      </c>
      <c r="AM23" s="104" t="s">
        <v>15</v>
      </c>
      <c r="AN23" s="57"/>
      <c r="AO23" s="6" t="str">
        <f t="shared" si="12"/>
        <v/>
      </c>
      <c r="AP23" s="58"/>
      <c r="AQ23" s="6" t="str">
        <f t="shared" si="13"/>
        <v/>
      </c>
      <c r="AR23" s="58"/>
      <c r="AS23" s="61"/>
      <c r="AT23" s="56"/>
      <c r="AU23" s="6" t="str">
        <f t="shared" si="14"/>
        <v/>
      </c>
      <c r="AV23" s="56"/>
      <c r="AW23" s="6" t="str">
        <f t="shared" si="15"/>
        <v/>
      </c>
      <c r="AX23" s="56"/>
      <c r="AY23" s="56"/>
      <c r="AZ23" s="7">
        <f t="shared" si="16"/>
        <v>1</v>
      </c>
      <c r="BA23" s="6">
        <f t="shared" si="17"/>
        <v>14</v>
      </c>
      <c r="BB23" s="8">
        <f t="shared" si="18"/>
        <v>1</v>
      </c>
      <c r="BC23" s="6">
        <f t="shared" si="19"/>
        <v>14</v>
      </c>
      <c r="BD23" s="8">
        <f t="shared" si="20"/>
        <v>2</v>
      </c>
      <c r="BE23" s="184">
        <f t="shared" si="21"/>
        <v>2</v>
      </c>
      <c r="BF23" s="250" t="s">
        <v>274</v>
      </c>
      <c r="BG23" s="250" t="s">
        <v>291</v>
      </c>
    </row>
    <row r="24" spans="1:59" s="289" customFormat="1" ht="15.75" customHeight="1" x14ac:dyDescent="0.3">
      <c r="A24" s="235" t="s">
        <v>255</v>
      </c>
      <c r="B24" s="51" t="s">
        <v>31</v>
      </c>
      <c r="C24" s="52" t="s">
        <v>256</v>
      </c>
      <c r="D24" s="103"/>
      <c r="E24" s="6" t="str">
        <f t="shared" si="0"/>
        <v/>
      </c>
      <c r="F24" s="103"/>
      <c r="G24" s="6" t="str">
        <f t="shared" si="1"/>
        <v/>
      </c>
      <c r="H24" s="103"/>
      <c r="I24" s="104"/>
      <c r="J24" s="57"/>
      <c r="K24" s="6" t="str">
        <f t="shared" si="2"/>
        <v/>
      </c>
      <c r="L24" s="56"/>
      <c r="M24" s="6" t="str">
        <f t="shared" si="3"/>
        <v/>
      </c>
      <c r="N24" s="56"/>
      <c r="O24" s="60"/>
      <c r="P24" s="56"/>
      <c r="Q24" s="6" t="str">
        <f t="shared" si="4"/>
        <v/>
      </c>
      <c r="R24" s="56"/>
      <c r="S24" s="6" t="str">
        <f t="shared" si="5"/>
        <v/>
      </c>
      <c r="T24" s="56"/>
      <c r="U24" s="59"/>
      <c r="V24" s="57"/>
      <c r="W24" s="6" t="str">
        <f t="shared" si="6"/>
        <v/>
      </c>
      <c r="X24" s="56"/>
      <c r="Y24" s="6" t="str">
        <f t="shared" si="7"/>
        <v/>
      </c>
      <c r="Z24" s="56"/>
      <c r="AA24" s="60"/>
      <c r="AB24" s="56"/>
      <c r="AC24" s="6" t="str">
        <f t="shared" si="8"/>
        <v/>
      </c>
      <c r="AD24" s="56"/>
      <c r="AE24" s="6" t="str">
        <f t="shared" si="9"/>
        <v/>
      </c>
      <c r="AF24" s="56"/>
      <c r="AG24" s="59"/>
      <c r="AH24" s="57"/>
      <c r="AI24" s="6" t="str">
        <f t="shared" si="10"/>
        <v/>
      </c>
      <c r="AJ24" s="56"/>
      <c r="AK24" s="6" t="str">
        <f t="shared" si="11"/>
        <v/>
      </c>
      <c r="AL24" s="56"/>
      <c r="AM24" s="60"/>
      <c r="AN24" s="57">
        <v>2</v>
      </c>
      <c r="AO24" s="6">
        <f t="shared" si="12"/>
        <v>28</v>
      </c>
      <c r="AP24" s="56">
        <v>2</v>
      </c>
      <c r="AQ24" s="6">
        <f t="shared" si="13"/>
        <v>28</v>
      </c>
      <c r="AR24" s="56">
        <v>4</v>
      </c>
      <c r="AS24" s="236" t="s">
        <v>15</v>
      </c>
      <c r="AT24" s="57"/>
      <c r="AU24" s="6" t="str">
        <f t="shared" si="14"/>
        <v/>
      </c>
      <c r="AV24" s="56"/>
      <c r="AW24" s="6" t="str">
        <f t="shared" si="15"/>
        <v/>
      </c>
      <c r="AX24" s="56"/>
      <c r="AY24" s="56"/>
      <c r="AZ24" s="7">
        <f t="shared" si="16"/>
        <v>2</v>
      </c>
      <c r="BA24" s="6">
        <f t="shared" si="17"/>
        <v>28</v>
      </c>
      <c r="BB24" s="8">
        <f t="shared" si="18"/>
        <v>2</v>
      </c>
      <c r="BC24" s="6">
        <f t="shared" si="19"/>
        <v>28</v>
      </c>
      <c r="BD24" s="8">
        <f t="shared" si="20"/>
        <v>4</v>
      </c>
      <c r="BE24" s="184">
        <f t="shared" si="21"/>
        <v>4</v>
      </c>
      <c r="BF24" s="250" t="s">
        <v>274</v>
      </c>
      <c r="BG24" s="250" t="s">
        <v>278</v>
      </c>
    </row>
    <row r="25" spans="1:59" s="289" customFormat="1" ht="15.75" customHeight="1" x14ac:dyDescent="0.3">
      <c r="A25" s="235" t="s">
        <v>257</v>
      </c>
      <c r="B25" s="51" t="s">
        <v>31</v>
      </c>
      <c r="C25" s="52" t="s">
        <v>258</v>
      </c>
      <c r="D25" s="103"/>
      <c r="E25" s="6" t="str">
        <f t="shared" si="0"/>
        <v/>
      </c>
      <c r="F25" s="103"/>
      <c r="G25" s="6" t="str">
        <f t="shared" si="1"/>
        <v/>
      </c>
      <c r="H25" s="103"/>
      <c r="I25" s="104"/>
      <c r="J25" s="57"/>
      <c r="K25" s="6" t="str">
        <f t="shared" si="2"/>
        <v/>
      </c>
      <c r="L25" s="56"/>
      <c r="M25" s="6" t="str">
        <f t="shared" si="3"/>
        <v/>
      </c>
      <c r="N25" s="56"/>
      <c r="O25" s="60"/>
      <c r="P25" s="56"/>
      <c r="Q25" s="6" t="str">
        <f t="shared" si="4"/>
        <v/>
      </c>
      <c r="R25" s="56"/>
      <c r="S25" s="6" t="str">
        <f t="shared" si="5"/>
        <v/>
      </c>
      <c r="T25" s="56"/>
      <c r="U25" s="59"/>
      <c r="V25" s="57"/>
      <c r="W25" s="6" t="str">
        <f t="shared" si="6"/>
        <v/>
      </c>
      <c r="X25" s="56"/>
      <c r="Y25" s="6" t="str">
        <f t="shared" si="7"/>
        <v/>
      </c>
      <c r="Z25" s="56"/>
      <c r="AA25" s="60"/>
      <c r="AB25" s="56"/>
      <c r="AC25" s="6" t="str">
        <f t="shared" si="8"/>
        <v/>
      </c>
      <c r="AD25" s="56"/>
      <c r="AE25" s="6" t="str">
        <f t="shared" si="9"/>
        <v/>
      </c>
      <c r="AF25" s="56"/>
      <c r="AG25" s="59"/>
      <c r="AH25" s="57"/>
      <c r="AI25" s="6" t="str">
        <f t="shared" si="10"/>
        <v/>
      </c>
      <c r="AJ25" s="56"/>
      <c r="AK25" s="6" t="str">
        <f t="shared" si="11"/>
        <v/>
      </c>
      <c r="AL25" s="56"/>
      <c r="AM25" s="60"/>
      <c r="AN25" s="57">
        <v>2</v>
      </c>
      <c r="AO25" s="6">
        <f t="shared" si="12"/>
        <v>28</v>
      </c>
      <c r="AP25" s="56">
        <v>2</v>
      </c>
      <c r="AQ25" s="6">
        <f t="shared" si="13"/>
        <v>28</v>
      </c>
      <c r="AR25" s="56">
        <v>4</v>
      </c>
      <c r="AS25" s="60" t="s">
        <v>112</v>
      </c>
      <c r="AT25" s="56"/>
      <c r="AU25" s="6" t="str">
        <f t="shared" si="14"/>
        <v/>
      </c>
      <c r="AV25" s="56"/>
      <c r="AW25" s="6" t="str">
        <f t="shared" si="15"/>
        <v/>
      </c>
      <c r="AX25" s="56"/>
      <c r="AY25" s="56"/>
      <c r="AZ25" s="7">
        <f t="shared" si="16"/>
        <v>2</v>
      </c>
      <c r="BA25" s="6">
        <f t="shared" si="17"/>
        <v>28</v>
      </c>
      <c r="BB25" s="8">
        <f t="shared" si="18"/>
        <v>2</v>
      </c>
      <c r="BC25" s="6">
        <f t="shared" si="19"/>
        <v>28</v>
      </c>
      <c r="BD25" s="8">
        <f t="shared" si="20"/>
        <v>4</v>
      </c>
      <c r="BE25" s="184">
        <f t="shared" si="21"/>
        <v>4</v>
      </c>
      <c r="BF25" s="250" t="s">
        <v>274</v>
      </c>
      <c r="BG25" s="246" t="s">
        <v>278</v>
      </c>
    </row>
    <row r="26" spans="1:59" s="289" customFormat="1" x14ac:dyDescent="0.3">
      <c r="A26" s="235" t="s">
        <v>259</v>
      </c>
      <c r="B26" s="51" t="s">
        <v>31</v>
      </c>
      <c r="C26" s="52" t="s">
        <v>260</v>
      </c>
      <c r="D26" s="103"/>
      <c r="E26" s="6" t="str">
        <f t="shared" si="0"/>
        <v/>
      </c>
      <c r="F26" s="103"/>
      <c r="G26" s="6" t="str">
        <f t="shared" si="1"/>
        <v/>
      </c>
      <c r="H26" s="103"/>
      <c r="I26" s="104"/>
      <c r="J26" s="57"/>
      <c r="K26" s="6" t="str">
        <f t="shared" si="2"/>
        <v/>
      </c>
      <c r="L26" s="56"/>
      <c r="M26" s="6" t="str">
        <f t="shared" si="3"/>
        <v/>
      </c>
      <c r="N26" s="56"/>
      <c r="O26" s="60"/>
      <c r="P26" s="56"/>
      <c r="Q26" s="6" t="str">
        <f t="shared" si="4"/>
        <v/>
      </c>
      <c r="R26" s="56"/>
      <c r="S26" s="6" t="str">
        <f t="shared" si="5"/>
        <v/>
      </c>
      <c r="T26" s="56"/>
      <c r="U26" s="59"/>
      <c r="V26" s="57"/>
      <c r="W26" s="6" t="str">
        <f t="shared" si="6"/>
        <v/>
      </c>
      <c r="X26" s="56"/>
      <c r="Y26" s="6" t="str">
        <f t="shared" si="7"/>
        <v/>
      </c>
      <c r="Z26" s="56"/>
      <c r="AA26" s="60"/>
      <c r="AB26" s="56"/>
      <c r="AC26" s="6" t="str">
        <f t="shared" si="8"/>
        <v/>
      </c>
      <c r="AD26" s="56"/>
      <c r="AE26" s="6" t="str">
        <f t="shared" si="9"/>
        <v/>
      </c>
      <c r="AF26" s="56"/>
      <c r="AG26" s="59"/>
      <c r="AH26" s="57"/>
      <c r="AI26" s="6" t="str">
        <f t="shared" si="10"/>
        <v/>
      </c>
      <c r="AJ26" s="56"/>
      <c r="AK26" s="6" t="str">
        <f t="shared" si="11"/>
        <v/>
      </c>
      <c r="AL26" s="56"/>
      <c r="AM26" s="60"/>
      <c r="AN26" s="57">
        <v>2</v>
      </c>
      <c r="AO26" s="6">
        <f t="shared" si="12"/>
        <v>28</v>
      </c>
      <c r="AP26" s="56">
        <v>2</v>
      </c>
      <c r="AQ26" s="6">
        <f t="shared" si="13"/>
        <v>28</v>
      </c>
      <c r="AR26" s="56">
        <v>4</v>
      </c>
      <c r="AS26" s="60" t="s">
        <v>79</v>
      </c>
      <c r="AT26" s="56"/>
      <c r="AU26" s="6" t="str">
        <f t="shared" si="14"/>
        <v/>
      </c>
      <c r="AV26" s="56"/>
      <c r="AW26" s="6" t="str">
        <f t="shared" si="15"/>
        <v/>
      </c>
      <c r="AX26" s="56"/>
      <c r="AY26" s="56"/>
      <c r="AZ26" s="237">
        <f t="shared" si="16"/>
        <v>2</v>
      </c>
      <c r="BA26" s="6">
        <f t="shared" si="17"/>
        <v>28</v>
      </c>
      <c r="BB26" s="238">
        <f t="shared" si="18"/>
        <v>2</v>
      </c>
      <c r="BC26" s="6">
        <f t="shared" si="19"/>
        <v>28</v>
      </c>
      <c r="BD26" s="238">
        <f t="shared" si="20"/>
        <v>4</v>
      </c>
      <c r="BE26" s="184">
        <f t="shared" si="21"/>
        <v>4</v>
      </c>
      <c r="BF26" s="250" t="s">
        <v>274</v>
      </c>
      <c r="BG26" s="250" t="s">
        <v>291</v>
      </c>
    </row>
    <row r="27" spans="1:59" s="289" customFormat="1" x14ac:dyDescent="0.3">
      <c r="A27" s="235" t="s">
        <v>261</v>
      </c>
      <c r="B27" s="51" t="s">
        <v>31</v>
      </c>
      <c r="C27" s="259" t="s">
        <v>262</v>
      </c>
      <c r="D27" s="103"/>
      <c r="E27" s="6" t="str">
        <f t="shared" si="0"/>
        <v/>
      </c>
      <c r="F27" s="103"/>
      <c r="G27" s="6" t="str">
        <f t="shared" si="1"/>
        <v/>
      </c>
      <c r="H27" s="103"/>
      <c r="I27" s="104"/>
      <c r="J27" s="57"/>
      <c r="K27" s="6" t="str">
        <f t="shared" si="2"/>
        <v/>
      </c>
      <c r="L27" s="56"/>
      <c r="M27" s="6" t="str">
        <f t="shared" si="3"/>
        <v/>
      </c>
      <c r="N27" s="56"/>
      <c r="O27" s="60"/>
      <c r="P27" s="56"/>
      <c r="Q27" s="6" t="str">
        <f t="shared" si="4"/>
        <v/>
      </c>
      <c r="R27" s="56"/>
      <c r="S27" s="6" t="str">
        <f t="shared" si="5"/>
        <v/>
      </c>
      <c r="T27" s="56"/>
      <c r="U27" s="59"/>
      <c r="V27" s="57"/>
      <c r="W27" s="6" t="str">
        <f t="shared" si="6"/>
        <v/>
      </c>
      <c r="X27" s="56"/>
      <c r="Y27" s="6" t="str">
        <f t="shared" si="7"/>
        <v/>
      </c>
      <c r="Z27" s="56"/>
      <c r="AA27" s="60"/>
      <c r="AB27" s="56"/>
      <c r="AC27" s="6" t="str">
        <f t="shared" si="8"/>
        <v/>
      </c>
      <c r="AD27" s="56"/>
      <c r="AE27" s="6" t="str">
        <f t="shared" si="9"/>
        <v/>
      </c>
      <c r="AF27" s="56"/>
      <c r="AG27" s="59"/>
      <c r="AH27" s="57"/>
      <c r="AI27" s="6" t="str">
        <f t="shared" si="10"/>
        <v/>
      </c>
      <c r="AJ27" s="56"/>
      <c r="AK27" s="6" t="str">
        <f t="shared" si="11"/>
        <v/>
      </c>
      <c r="AL27" s="56"/>
      <c r="AM27" s="60"/>
      <c r="AN27" s="57">
        <v>2</v>
      </c>
      <c r="AO27" s="6">
        <f t="shared" si="12"/>
        <v>28</v>
      </c>
      <c r="AP27" s="56">
        <v>1</v>
      </c>
      <c r="AQ27" s="6">
        <f t="shared" si="13"/>
        <v>14</v>
      </c>
      <c r="AR27" s="303">
        <v>3</v>
      </c>
      <c r="AS27" s="60" t="s">
        <v>112</v>
      </c>
      <c r="AT27" s="56"/>
      <c r="AU27" s="6" t="str">
        <f t="shared" si="14"/>
        <v/>
      </c>
      <c r="AV27" s="56"/>
      <c r="AW27" s="6" t="str">
        <f t="shared" si="15"/>
        <v/>
      </c>
      <c r="AX27" s="56"/>
      <c r="AY27" s="56"/>
      <c r="AZ27" s="237">
        <f t="shared" si="16"/>
        <v>2</v>
      </c>
      <c r="BA27" s="6">
        <f t="shared" si="17"/>
        <v>28</v>
      </c>
      <c r="BB27" s="238">
        <f t="shared" si="18"/>
        <v>1</v>
      </c>
      <c r="BC27" s="6">
        <f t="shared" si="19"/>
        <v>14</v>
      </c>
      <c r="BD27" s="238">
        <f t="shared" si="20"/>
        <v>3</v>
      </c>
      <c r="BE27" s="184">
        <f t="shared" si="21"/>
        <v>3</v>
      </c>
      <c r="BF27" s="250" t="s">
        <v>274</v>
      </c>
      <c r="BG27" s="252" t="s">
        <v>293</v>
      </c>
    </row>
    <row r="28" spans="1:59" s="289" customFormat="1" ht="15.75" customHeight="1" x14ac:dyDescent="0.3">
      <c r="A28" s="189" t="s">
        <v>263</v>
      </c>
      <c r="B28" s="51" t="s">
        <v>31</v>
      </c>
      <c r="C28" s="52" t="s">
        <v>264</v>
      </c>
      <c r="D28" s="103"/>
      <c r="E28" s="6" t="str">
        <f t="shared" si="0"/>
        <v/>
      </c>
      <c r="F28" s="103"/>
      <c r="G28" s="6" t="str">
        <f t="shared" si="1"/>
        <v/>
      </c>
      <c r="H28" s="103"/>
      <c r="I28" s="104"/>
      <c r="J28" s="57"/>
      <c r="K28" s="6" t="str">
        <f t="shared" si="2"/>
        <v/>
      </c>
      <c r="L28" s="56"/>
      <c r="M28" s="6" t="str">
        <f t="shared" si="3"/>
        <v/>
      </c>
      <c r="N28" s="56"/>
      <c r="O28" s="60"/>
      <c r="P28" s="56"/>
      <c r="Q28" s="6" t="str">
        <f t="shared" si="4"/>
        <v/>
      </c>
      <c r="R28" s="56"/>
      <c r="S28" s="6" t="str">
        <f t="shared" si="5"/>
        <v/>
      </c>
      <c r="T28" s="56"/>
      <c r="U28" s="59"/>
      <c r="V28" s="57"/>
      <c r="W28" s="6" t="str">
        <f t="shared" si="6"/>
        <v/>
      </c>
      <c r="X28" s="56"/>
      <c r="Y28" s="6" t="str">
        <f t="shared" si="7"/>
        <v/>
      </c>
      <c r="Z28" s="56"/>
      <c r="AA28" s="60"/>
      <c r="AB28" s="56"/>
      <c r="AC28" s="6" t="str">
        <f t="shared" si="8"/>
        <v/>
      </c>
      <c r="AD28" s="56"/>
      <c r="AE28" s="6" t="str">
        <f t="shared" si="9"/>
        <v/>
      </c>
      <c r="AF28" s="56"/>
      <c r="AG28" s="59"/>
      <c r="AH28" s="57"/>
      <c r="AI28" s="6" t="str">
        <f t="shared" si="10"/>
        <v/>
      </c>
      <c r="AJ28" s="56"/>
      <c r="AK28" s="6" t="str">
        <f t="shared" si="11"/>
        <v/>
      </c>
      <c r="AL28" s="56"/>
      <c r="AM28" s="60"/>
      <c r="AN28" s="57">
        <v>2</v>
      </c>
      <c r="AO28" s="6">
        <f t="shared" si="12"/>
        <v>28</v>
      </c>
      <c r="AP28" s="58"/>
      <c r="AQ28" s="6" t="str">
        <f t="shared" si="13"/>
        <v/>
      </c>
      <c r="AR28" s="58">
        <v>2</v>
      </c>
      <c r="AS28" s="61" t="s">
        <v>97</v>
      </c>
      <c r="AT28" s="56"/>
      <c r="AU28" s="6" t="str">
        <f t="shared" si="14"/>
        <v/>
      </c>
      <c r="AV28" s="56"/>
      <c r="AW28" s="6" t="str">
        <f t="shared" si="15"/>
        <v/>
      </c>
      <c r="AX28" s="56"/>
      <c r="AY28" s="236"/>
      <c r="AZ28" s="7">
        <f t="shared" si="16"/>
        <v>2</v>
      </c>
      <c r="BA28" s="6">
        <f t="shared" si="17"/>
        <v>28</v>
      </c>
      <c r="BB28" s="8" t="str">
        <f t="shared" si="18"/>
        <v/>
      </c>
      <c r="BC28" s="6" t="str">
        <f t="shared" si="19"/>
        <v/>
      </c>
      <c r="BD28" s="8">
        <f t="shared" si="20"/>
        <v>2</v>
      </c>
      <c r="BE28" s="9">
        <f t="shared" si="21"/>
        <v>2</v>
      </c>
      <c r="BF28" s="249" t="s">
        <v>274</v>
      </c>
      <c r="BG28" s="246" t="s">
        <v>282</v>
      </c>
    </row>
    <row r="29" spans="1:59" s="289" customFormat="1" ht="15.75" customHeight="1" x14ac:dyDescent="0.3">
      <c r="A29" s="189" t="s">
        <v>265</v>
      </c>
      <c r="B29" s="51" t="s">
        <v>31</v>
      </c>
      <c r="C29" s="52" t="s">
        <v>266</v>
      </c>
      <c r="D29" s="103"/>
      <c r="E29" s="6" t="str">
        <f t="shared" si="0"/>
        <v/>
      </c>
      <c r="F29" s="103"/>
      <c r="G29" s="6" t="str">
        <f t="shared" si="1"/>
        <v/>
      </c>
      <c r="H29" s="103"/>
      <c r="I29" s="104"/>
      <c r="J29" s="57"/>
      <c r="K29" s="6" t="str">
        <f t="shared" si="2"/>
        <v/>
      </c>
      <c r="L29" s="56"/>
      <c r="M29" s="6" t="str">
        <f t="shared" si="3"/>
        <v/>
      </c>
      <c r="N29" s="56"/>
      <c r="O29" s="60"/>
      <c r="P29" s="56"/>
      <c r="Q29" s="6" t="str">
        <f t="shared" si="4"/>
        <v/>
      </c>
      <c r="R29" s="56"/>
      <c r="S29" s="6" t="str">
        <f t="shared" si="5"/>
        <v/>
      </c>
      <c r="T29" s="56"/>
      <c r="U29" s="59"/>
      <c r="V29" s="57"/>
      <c r="W29" s="6" t="str">
        <f t="shared" si="6"/>
        <v/>
      </c>
      <c r="X29" s="56"/>
      <c r="Y29" s="6" t="str">
        <f t="shared" si="7"/>
        <v/>
      </c>
      <c r="Z29" s="56"/>
      <c r="AA29" s="60"/>
      <c r="AB29" s="56"/>
      <c r="AC29" s="6" t="str">
        <f t="shared" si="8"/>
        <v/>
      </c>
      <c r="AD29" s="56"/>
      <c r="AE29" s="6" t="str">
        <f t="shared" si="9"/>
        <v/>
      </c>
      <c r="AF29" s="56"/>
      <c r="AG29" s="59"/>
      <c r="AH29" s="57"/>
      <c r="AI29" s="6" t="str">
        <f t="shared" si="10"/>
        <v/>
      </c>
      <c r="AJ29" s="56"/>
      <c r="AK29" s="6" t="str">
        <f t="shared" si="11"/>
        <v/>
      </c>
      <c r="AL29" s="56"/>
      <c r="AM29" s="60"/>
      <c r="AN29" s="57"/>
      <c r="AO29" s="6" t="str">
        <f t="shared" si="12"/>
        <v/>
      </c>
      <c r="AP29" s="58"/>
      <c r="AQ29" s="6" t="str">
        <f t="shared" si="13"/>
        <v/>
      </c>
      <c r="AR29" s="58"/>
      <c r="AS29" s="61"/>
      <c r="AT29" s="56">
        <v>2</v>
      </c>
      <c r="AU29" s="6">
        <f t="shared" si="14"/>
        <v>28</v>
      </c>
      <c r="AV29" s="56"/>
      <c r="AW29" s="6" t="str">
        <f t="shared" si="15"/>
        <v/>
      </c>
      <c r="AX29" s="56">
        <v>2</v>
      </c>
      <c r="AY29" s="236" t="s">
        <v>79</v>
      </c>
      <c r="AZ29" s="7">
        <f t="shared" si="16"/>
        <v>2</v>
      </c>
      <c r="BA29" s="6">
        <f t="shared" si="17"/>
        <v>28</v>
      </c>
      <c r="BB29" s="8" t="str">
        <f t="shared" si="18"/>
        <v/>
      </c>
      <c r="BC29" s="6" t="str">
        <f t="shared" si="19"/>
        <v/>
      </c>
      <c r="BD29" s="8">
        <f t="shared" si="20"/>
        <v>2</v>
      </c>
      <c r="BE29" s="9">
        <f t="shared" si="21"/>
        <v>2</v>
      </c>
      <c r="BF29" s="246" t="s">
        <v>274</v>
      </c>
      <c r="BG29" s="246" t="s">
        <v>282</v>
      </c>
    </row>
    <row r="30" spans="1:59" s="289" customFormat="1" ht="15.75" customHeight="1" x14ac:dyDescent="0.3">
      <c r="A30" s="189" t="s">
        <v>267</v>
      </c>
      <c r="B30" s="51" t="s">
        <v>31</v>
      </c>
      <c r="C30" s="52" t="s">
        <v>268</v>
      </c>
      <c r="D30" s="103"/>
      <c r="E30" s="6" t="str">
        <f t="shared" si="0"/>
        <v/>
      </c>
      <c r="F30" s="103"/>
      <c r="G30" s="6" t="str">
        <f t="shared" si="1"/>
        <v/>
      </c>
      <c r="H30" s="103"/>
      <c r="I30" s="104"/>
      <c r="J30" s="57"/>
      <c r="K30" s="6" t="str">
        <f t="shared" si="2"/>
        <v/>
      </c>
      <c r="L30" s="56"/>
      <c r="M30" s="6" t="str">
        <f t="shared" si="3"/>
        <v/>
      </c>
      <c r="N30" s="56"/>
      <c r="O30" s="60"/>
      <c r="P30" s="56"/>
      <c r="Q30" s="6" t="str">
        <f t="shared" si="4"/>
        <v/>
      </c>
      <c r="R30" s="56"/>
      <c r="S30" s="6" t="str">
        <f t="shared" si="5"/>
        <v/>
      </c>
      <c r="T30" s="56"/>
      <c r="U30" s="59"/>
      <c r="V30" s="57"/>
      <c r="W30" s="6" t="str">
        <f t="shared" si="6"/>
        <v/>
      </c>
      <c r="X30" s="56"/>
      <c r="Y30" s="6" t="str">
        <f t="shared" si="7"/>
        <v/>
      </c>
      <c r="Z30" s="56"/>
      <c r="AA30" s="60"/>
      <c r="AB30" s="56"/>
      <c r="AC30" s="6" t="str">
        <f t="shared" si="8"/>
        <v/>
      </c>
      <c r="AD30" s="56"/>
      <c r="AE30" s="6" t="str">
        <f t="shared" si="9"/>
        <v/>
      </c>
      <c r="AF30" s="56"/>
      <c r="AG30" s="59"/>
      <c r="AH30" s="57"/>
      <c r="AI30" s="6" t="str">
        <f t="shared" si="10"/>
        <v/>
      </c>
      <c r="AJ30" s="56"/>
      <c r="AK30" s="6" t="str">
        <f t="shared" si="11"/>
        <v/>
      </c>
      <c r="AL30" s="56"/>
      <c r="AM30" s="60"/>
      <c r="AN30" s="57"/>
      <c r="AO30" s="6" t="str">
        <f t="shared" si="12"/>
        <v/>
      </c>
      <c r="AP30" s="58"/>
      <c r="AQ30" s="6" t="str">
        <f t="shared" si="13"/>
        <v/>
      </c>
      <c r="AR30" s="58"/>
      <c r="AS30" s="61"/>
      <c r="AT30" s="56"/>
      <c r="AU30" s="6" t="str">
        <f t="shared" si="14"/>
        <v/>
      </c>
      <c r="AV30" s="56">
        <v>4</v>
      </c>
      <c r="AW30" s="6">
        <f t="shared" si="15"/>
        <v>56</v>
      </c>
      <c r="AX30" s="56">
        <v>5</v>
      </c>
      <c r="AY30" s="56" t="s">
        <v>114</v>
      </c>
      <c r="AZ30" s="7" t="str">
        <f t="shared" si="16"/>
        <v/>
      </c>
      <c r="BA30" s="6" t="str">
        <f t="shared" si="17"/>
        <v/>
      </c>
      <c r="BB30" s="8">
        <f t="shared" si="18"/>
        <v>4</v>
      </c>
      <c r="BC30" s="6">
        <f t="shared" si="19"/>
        <v>56</v>
      </c>
      <c r="BD30" s="8">
        <f t="shared" si="20"/>
        <v>5</v>
      </c>
      <c r="BE30" s="9">
        <f t="shared" si="21"/>
        <v>4</v>
      </c>
      <c r="BF30" s="246" t="s">
        <v>274</v>
      </c>
      <c r="BG30" s="246" t="s">
        <v>287</v>
      </c>
    </row>
    <row r="31" spans="1:59" s="289" customFormat="1" ht="15.75" customHeight="1" x14ac:dyDescent="0.3">
      <c r="A31" s="355" t="s">
        <v>517</v>
      </c>
      <c r="B31" s="51" t="s">
        <v>31</v>
      </c>
      <c r="C31" s="334" t="s">
        <v>516</v>
      </c>
      <c r="D31" s="103"/>
      <c r="E31" s="6" t="str">
        <f t="shared" si="0"/>
        <v/>
      </c>
      <c r="F31" s="103"/>
      <c r="G31" s="6" t="str">
        <f t="shared" si="1"/>
        <v/>
      </c>
      <c r="H31" s="103"/>
      <c r="I31" s="104"/>
      <c r="J31" s="57"/>
      <c r="K31" s="6" t="str">
        <f t="shared" si="2"/>
        <v/>
      </c>
      <c r="L31" s="56"/>
      <c r="M31" s="6" t="str">
        <f t="shared" si="3"/>
        <v/>
      </c>
      <c r="N31" s="56"/>
      <c r="O31" s="60"/>
      <c r="P31" s="56"/>
      <c r="Q31" s="6" t="str">
        <f t="shared" si="4"/>
        <v/>
      </c>
      <c r="R31" s="56"/>
      <c r="S31" s="6" t="str">
        <f t="shared" si="5"/>
        <v/>
      </c>
      <c r="T31" s="56"/>
      <c r="U31" s="59"/>
      <c r="V31" s="57"/>
      <c r="W31" s="6" t="str">
        <f t="shared" si="6"/>
        <v/>
      </c>
      <c r="X31" s="56"/>
      <c r="Y31" s="6" t="str">
        <f t="shared" si="7"/>
        <v/>
      </c>
      <c r="Z31" s="56"/>
      <c r="AA31" s="60"/>
      <c r="AB31" s="56"/>
      <c r="AC31" s="6" t="str">
        <f t="shared" si="8"/>
        <v/>
      </c>
      <c r="AD31" s="56"/>
      <c r="AE31" s="6" t="str">
        <f t="shared" si="9"/>
        <v/>
      </c>
      <c r="AF31" s="56"/>
      <c r="AG31" s="59"/>
      <c r="AH31" s="57"/>
      <c r="AI31" s="6" t="str">
        <f t="shared" si="10"/>
        <v/>
      </c>
      <c r="AJ31" s="56"/>
      <c r="AK31" s="6" t="str">
        <f t="shared" si="11"/>
        <v/>
      </c>
      <c r="AL31" s="56"/>
      <c r="AM31" s="60"/>
      <c r="AN31" s="57"/>
      <c r="AO31" s="6" t="str">
        <f t="shared" si="12"/>
        <v/>
      </c>
      <c r="AP31" s="58"/>
      <c r="AQ31" s="6" t="str">
        <f t="shared" si="13"/>
        <v/>
      </c>
      <c r="AR31" s="58"/>
      <c r="AS31" s="61"/>
      <c r="AT31" s="305">
        <v>2</v>
      </c>
      <c r="AU31" s="307">
        <f t="shared" si="14"/>
        <v>28</v>
      </c>
      <c r="AV31" s="305">
        <v>2</v>
      </c>
      <c r="AW31" s="307">
        <f t="shared" si="15"/>
        <v>28</v>
      </c>
      <c r="AX31" s="302">
        <v>6</v>
      </c>
      <c r="AY31" s="341" t="s">
        <v>97</v>
      </c>
      <c r="AZ31" s="7">
        <f t="shared" si="16"/>
        <v>2</v>
      </c>
      <c r="BA31" s="6">
        <f t="shared" si="17"/>
        <v>28</v>
      </c>
      <c r="BB31" s="8">
        <f t="shared" si="18"/>
        <v>2</v>
      </c>
      <c r="BC31" s="6">
        <f t="shared" si="19"/>
        <v>28</v>
      </c>
      <c r="BD31" s="8">
        <f t="shared" si="20"/>
        <v>6</v>
      </c>
      <c r="BE31" s="9">
        <f t="shared" si="21"/>
        <v>4</v>
      </c>
      <c r="BF31" s="246" t="s">
        <v>274</v>
      </c>
      <c r="BG31" s="246" t="s">
        <v>282</v>
      </c>
    </row>
    <row r="32" spans="1:59" s="289" customFormat="1" ht="15.75" customHeight="1" x14ac:dyDescent="0.3">
      <c r="A32" s="189" t="s">
        <v>246</v>
      </c>
      <c r="B32" s="51" t="s">
        <v>31</v>
      </c>
      <c r="C32" s="52" t="s">
        <v>247</v>
      </c>
      <c r="D32" s="103"/>
      <c r="E32" s="6" t="str">
        <f t="shared" si="0"/>
        <v/>
      </c>
      <c r="F32" s="103"/>
      <c r="G32" s="6" t="str">
        <f t="shared" si="1"/>
        <v/>
      </c>
      <c r="H32" s="103"/>
      <c r="I32" s="104"/>
      <c r="J32" s="57"/>
      <c r="K32" s="6" t="str">
        <f t="shared" si="2"/>
        <v/>
      </c>
      <c r="L32" s="56"/>
      <c r="M32" s="6" t="str">
        <f t="shared" si="3"/>
        <v/>
      </c>
      <c r="N32" s="56"/>
      <c r="O32" s="60"/>
      <c r="P32" s="56"/>
      <c r="Q32" s="6" t="str">
        <f t="shared" si="4"/>
        <v/>
      </c>
      <c r="R32" s="56"/>
      <c r="S32" s="6" t="str">
        <f t="shared" si="5"/>
        <v/>
      </c>
      <c r="T32" s="56"/>
      <c r="U32" s="59"/>
      <c r="V32" s="57"/>
      <c r="W32" s="6" t="str">
        <f t="shared" si="6"/>
        <v/>
      </c>
      <c r="X32" s="56"/>
      <c r="Y32" s="6" t="str">
        <f t="shared" si="7"/>
        <v/>
      </c>
      <c r="Z32" s="56"/>
      <c r="AA32" s="60"/>
      <c r="AB32" s="56"/>
      <c r="AC32" s="6" t="str">
        <f t="shared" si="8"/>
        <v/>
      </c>
      <c r="AD32" s="56"/>
      <c r="AE32" s="6" t="str">
        <f t="shared" si="9"/>
        <v/>
      </c>
      <c r="AF32" s="56"/>
      <c r="AG32" s="59"/>
      <c r="AH32" s="57"/>
      <c r="AI32" s="6" t="str">
        <f t="shared" si="10"/>
        <v/>
      </c>
      <c r="AJ32" s="56"/>
      <c r="AK32" s="6" t="str">
        <f t="shared" si="11"/>
        <v/>
      </c>
      <c r="AL32" s="56"/>
      <c r="AM32" s="60"/>
      <c r="AN32" s="57"/>
      <c r="AO32" s="6" t="str">
        <f t="shared" si="12"/>
        <v/>
      </c>
      <c r="AP32" s="58"/>
      <c r="AQ32" s="6" t="str">
        <f t="shared" si="13"/>
        <v/>
      </c>
      <c r="AR32" s="58"/>
      <c r="AS32" s="61"/>
      <c r="AT32" s="56">
        <v>2</v>
      </c>
      <c r="AU32" s="6">
        <f t="shared" si="14"/>
        <v>28</v>
      </c>
      <c r="AV32" s="56"/>
      <c r="AW32" s="6" t="str">
        <f t="shared" si="15"/>
        <v/>
      </c>
      <c r="AX32" s="56">
        <v>2</v>
      </c>
      <c r="AY32" s="56" t="s">
        <v>15</v>
      </c>
      <c r="AZ32" s="7">
        <f t="shared" si="16"/>
        <v>2</v>
      </c>
      <c r="BA32" s="6">
        <f t="shared" si="17"/>
        <v>28</v>
      </c>
      <c r="BB32" s="8" t="str">
        <f t="shared" si="18"/>
        <v/>
      </c>
      <c r="BC32" s="6" t="str">
        <f t="shared" si="19"/>
        <v/>
      </c>
      <c r="BD32" s="8">
        <f t="shared" si="20"/>
        <v>2</v>
      </c>
      <c r="BE32" s="9">
        <f t="shared" si="21"/>
        <v>2</v>
      </c>
      <c r="BF32" s="246" t="s">
        <v>274</v>
      </c>
      <c r="BG32" s="246" t="s">
        <v>292</v>
      </c>
    </row>
    <row r="33" spans="1:59" s="122" customFormat="1" ht="15.75" customHeight="1" thickBot="1" x14ac:dyDescent="0.35">
      <c r="A33" s="188"/>
      <c r="B33" s="11"/>
      <c r="C33" s="175" t="s">
        <v>51</v>
      </c>
      <c r="D33" s="133">
        <f>SUM(D12:D32)</f>
        <v>0</v>
      </c>
      <c r="E33" s="133">
        <f>SUM(E12:E32)</f>
        <v>0</v>
      </c>
      <c r="F33" s="133">
        <f>SUM(F12:F32)</f>
        <v>0</v>
      </c>
      <c r="G33" s="133">
        <f>SUM(G12:G32)</f>
        <v>0</v>
      </c>
      <c r="H33" s="133">
        <f>SUM(H12:H32)</f>
        <v>0</v>
      </c>
      <c r="I33" s="196" t="s">
        <v>17</v>
      </c>
      <c r="J33" s="133">
        <f>SUM(J12:J32)</f>
        <v>0</v>
      </c>
      <c r="K33" s="133">
        <f>SUM(K12:K32)</f>
        <v>0</v>
      </c>
      <c r="L33" s="133">
        <f>SUM(L12:L32)</f>
        <v>0</v>
      </c>
      <c r="M33" s="133">
        <f>SUM(M12:M32)</f>
        <v>0</v>
      </c>
      <c r="N33" s="133">
        <f>SUM(N12:N32)</f>
        <v>0</v>
      </c>
      <c r="O33" s="196" t="s">
        <v>17</v>
      </c>
      <c r="P33" s="133">
        <f>SUM(P12:P32)</f>
        <v>0</v>
      </c>
      <c r="Q33" s="133">
        <f>SUM(Q12:Q32)</f>
        <v>0</v>
      </c>
      <c r="R33" s="133">
        <f>SUM(R12:R32)</f>
        <v>0</v>
      </c>
      <c r="S33" s="133">
        <f>SUM(S12:S32)</f>
        <v>0</v>
      </c>
      <c r="T33" s="133">
        <f>SUM(T12:T32)</f>
        <v>0</v>
      </c>
      <c r="U33" s="196" t="s">
        <v>17</v>
      </c>
      <c r="V33" s="133">
        <f>SUM(V12:V32)</f>
        <v>0</v>
      </c>
      <c r="W33" s="133">
        <f>SUM(W12:W32)</f>
        <v>0</v>
      </c>
      <c r="X33" s="133">
        <f>SUM(X12:X32)</f>
        <v>0</v>
      </c>
      <c r="Y33" s="133">
        <f>SUM(Y12:Y32)</f>
        <v>0</v>
      </c>
      <c r="Z33" s="133">
        <f>SUM(Z12:Z32)</f>
        <v>0</v>
      </c>
      <c r="AA33" s="196" t="s">
        <v>17</v>
      </c>
      <c r="AB33" s="133">
        <f>SUM(AB12:AB32)</f>
        <v>10</v>
      </c>
      <c r="AC33" s="133">
        <f>SUM(AC12:AC32)</f>
        <v>140</v>
      </c>
      <c r="AD33" s="133">
        <f>SUM(AD12:AD32)</f>
        <v>10</v>
      </c>
      <c r="AE33" s="133">
        <f>SUM(AE12:AE32)</f>
        <v>140</v>
      </c>
      <c r="AF33" s="133">
        <f>SUM(AF12:AF32)</f>
        <v>19</v>
      </c>
      <c r="AG33" s="196" t="s">
        <v>17</v>
      </c>
      <c r="AH33" s="133">
        <f>SUM(AH12:AH32)</f>
        <v>8</v>
      </c>
      <c r="AI33" s="133">
        <f>SUM(AI12:AI32)</f>
        <v>112</v>
      </c>
      <c r="AJ33" s="133">
        <f>SUM(AJ12:AJ32)</f>
        <v>6</v>
      </c>
      <c r="AK33" s="133">
        <f>SUM(AK12:AK32)</f>
        <v>84</v>
      </c>
      <c r="AL33" s="133">
        <f>SUM(AL12:AL32)</f>
        <v>15</v>
      </c>
      <c r="AM33" s="196" t="s">
        <v>17</v>
      </c>
      <c r="AN33" s="133">
        <f>SUM(AN12:AN32)</f>
        <v>10</v>
      </c>
      <c r="AO33" s="133">
        <f>SUM(AO12:AO32)</f>
        <v>140</v>
      </c>
      <c r="AP33" s="133">
        <f>SUM(AP12:AP32)</f>
        <v>7</v>
      </c>
      <c r="AQ33" s="133">
        <f>SUM(AQ12:AQ32)</f>
        <v>98</v>
      </c>
      <c r="AR33" s="133">
        <f>SUM(AR12:AR32)</f>
        <v>17</v>
      </c>
      <c r="AS33" s="196" t="s">
        <v>17</v>
      </c>
      <c r="AT33" s="133">
        <f>SUM(AT12:AT32)</f>
        <v>6</v>
      </c>
      <c r="AU33" s="133">
        <f>SUM(AU12:AU32)</f>
        <v>84</v>
      </c>
      <c r="AV33" s="133">
        <f>SUM(AV12:AV32)</f>
        <v>6</v>
      </c>
      <c r="AW33" s="133">
        <f>SUM(AW12:AW32)</f>
        <v>84</v>
      </c>
      <c r="AX33" s="133">
        <f>SUM(AX12:AX32)</f>
        <v>15</v>
      </c>
      <c r="AY33" s="196" t="s">
        <v>17</v>
      </c>
      <c r="AZ33" s="133">
        <f t="shared" ref="AZ33:BE33" si="22">SUM(AZ12:AZ32)</f>
        <v>34</v>
      </c>
      <c r="BA33" s="133">
        <f t="shared" si="22"/>
        <v>476</v>
      </c>
      <c r="BB33" s="133">
        <f t="shared" si="22"/>
        <v>29</v>
      </c>
      <c r="BC33" s="133">
        <f t="shared" si="22"/>
        <v>406</v>
      </c>
      <c r="BD33" s="133">
        <f t="shared" si="22"/>
        <v>66</v>
      </c>
      <c r="BE33" s="133">
        <f t="shared" si="22"/>
        <v>63</v>
      </c>
    </row>
    <row r="34" spans="1:59" s="122" customFormat="1" ht="15.75" customHeight="1" thickBot="1" x14ac:dyDescent="0.35">
      <c r="A34" s="173"/>
      <c r="B34" s="174"/>
      <c r="C34" s="120" t="s">
        <v>41</v>
      </c>
      <c r="D34" s="121">
        <f>D10+D33</f>
        <v>0</v>
      </c>
      <c r="E34" s="121">
        <f>E10+E33</f>
        <v>0</v>
      </c>
      <c r="F34" s="121">
        <f>F10+F33</f>
        <v>30</v>
      </c>
      <c r="G34" s="121">
        <f>G10+G33</f>
        <v>600</v>
      </c>
      <c r="H34" s="121">
        <f>H10+H33</f>
        <v>27</v>
      </c>
      <c r="I34" s="197" t="s">
        <v>17</v>
      </c>
      <c r="J34" s="121">
        <f>J10+J33</f>
        <v>14</v>
      </c>
      <c r="K34" s="121">
        <f>K10+K33</f>
        <v>196</v>
      </c>
      <c r="L34" s="121">
        <f>L10+L33</f>
        <v>19</v>
      </c>
      <c r="M34" s="121">
        <f>M10+M33</f>
        <v>266</v>
      </c>
      <c r="N34" s="121">
        <f>N10+N33</f>
        <v>32</v>
      </c>
      <c r="O34" s="197" t="s">
        <v>17</v>
      </c>
      <c r="P34" s="121">
        <f>P10+P33</f>
        <v>13</v>
      </c>
      <c r="Q34" s="121">
        <f>Q10+Q33</f>
        <v>182</v>
      </c>
      <c r="R34" s="121">
        <f>R10+R33</f>
        <v>20</v>
      </c>
      <c r="S34" s="121">
        <f>S10+S33</f>
        <v>290</v>
      </c>
      <c r="T34" s="121">
        <f>T10+T33</f>
        <v>30</v>
      </c>
      <c r="U34" s="197" t="s">
        <v>17</v>
      </c>
      <c r="V34" s="121">
        <f>V10+V33</f>
        <v>10</v>
      </c>
      <c r="W34" s="121">
        <f>W10+W33</f>
        <v>140</v>
      </c>
      <c r="X34" s="121">
        <f>X10+X33</f>
        <v>21</v>
      </c>
      <c r="Y34" s="121">
        <f>Y10+Y33</f>
        <v>294</v>
      </c>
      <c r="Z34" s="121">
        <f>Z10+Z33</f>
        <v>31</v>
      </c>
      <c r="AA34" s="197" t="s">
        <v>17</v>
      </c>
      <c r="AB34" s="121">
        <f>AB10+AB33</f>
        <v>15</v>
      </c>
      <c r="AC34" s="121">
        <f>AC10+AC33</f>
        <v>210</v>
      </c>
      <c r="AD34" s="121">
        <f>AD10+AD33</f>
        <v>19</v>
      </c>
      <c r="AE34" s="121">
        <f>AE10+AE33</f>
        <v>266</v>
      </c>
      <c r="AF34" s="121">
        <f>AF10+AF33</f>
        <v>31</v>
      </c>
      <c r="AG34" s="197" t="s">
        <v>17</v>
      </c>
      <c r="AH34" s="121">
        <f>AH10+AH33</f>
        <v>12</v>
      </c>
      <c r="AI34" s="121">
        <f>AI10+AI33</f>
        <v>168</v>
      </c>
      <c r="AJ34" s="121">
        <f>AJ10+AJ33</f>
        <v>19</v>
      </c>
      <c r="AK34" s="121">
        <f>AK10+AK33</f>
        <v>272</v>
      </c>
      <c r="AL34" s="121">
        <f>AL10+AL33</f>
        <v>31</v>
      </c>
      <c r="AM34" s="197" t="s">
        <v>17</v>
      </c>
      <c r="AN34" s="121">
        <f>AN10+AN33</f>
        <v>13</v>
      </c>
      <c r="AO34" s="121">
        <f>AO10+AO33</f>
        <v>182</v>
      </c>
      <c r="AP34" s="121">
        <f>AP10+AP33</f>
        <v>19</v>
      </c>
      <c r="AQ34" s="121">
        <f>AQ10+AQ33</f>
        <v>272</v>
      </c>
      <c r="AR34" s="121">
        <f>AR10+AR33</f>
        <v>31</v>
      </c>
      <c r="AS34" s="197" t="s">
        <v>17</v>
      </c>
      <c r="AT34" s="121">
        <f>AT10+AT33</f>
        <v>7</v>
      </c>
      <c r="AU34" s="121">
        <f>AU10+AU33</f>
        <v>98</v>
      </c>
      <c r="AV34" s="121">
        <f>AV10+AV33</f>
        <v>27</v>
      </c>
      <c r="AW34" s="121">
        <f>AW10+AW33</f>
        <v>394</v>
      </c>
      <c r="AX34" s="121">
        <f>AX10+AX33</f>
        <v>29</v>
      </c>
      <c r="AY34" s="197" t="s">
        <v>17</v>
      </c>
      <c r="AZ34" s="134">
        <f t="shared" ref="AZ34:BE34" si="23">AZ10+AZ33</f>
        <v>84</v>
      </c>
      <c r="BA34" s="134">
        <f t="shared" si="23"/>
        <v>1176</v>
      </c>
      <c r="BB34" s="134">
        <f t="shared" si="23"/>
        <v>174</v>
      </c>
      <c r="BC34" s="134">
        <f t="shared" si="23"/>
        <v>2464</v>
      </c>
      <c r="BD34" s="134">
        <f t="shared" si="23"/>
        <v>240</v>
      </c>
      <c r="BE34" s="134">
        <f t="shared" si="23"/>
        <v>256</v>
      </c>
    </row>
    <row r="35" spans="1:59" ht="18.75" customHeight="1" x14ac:dyDescent="0.3">
      <c r="A35" s="135"/>
      <c r="B35" s="136"/>
      <c r="C35" s="137" t="s">
        <v>16</v>
      </c>
      <c r="D35" s="448"/>
      <c r="E35" s="449"/>
      <c r="F35" s="449"/>
      <c r="G35" s="449"/>
      <c r="H35" s="449"/>
      <c r="I35" s="449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49"/>
      <c r="U35" s="449"/>
      <c r="V35" s="449"/>
      <c r="W35" s="449"/>
      <c r="X35" s="449"/>
      <c r="Y35" s="449"/>
      <c r="Z35" s="449"/>
      <c r="AA35" s="449"/>
      <c r="AB35" s="448"/>
      <c r="AC35" s="449"/>
      <c r="AD35" s="449"/>
      <c r="AE35" s="449"/>
      <c r="AF35" s="449"/>
      <c r="AG35" s="449"/>
      <c r="AH35" s="449"/>
      <c r="AI35" s="449"/>
      <c r="AJ35" s="449"/>
      <c r="AK35" s="449"/>
      <c r="AL35" s="449"/>
      <c r="AM35" s="449"/>
      <c r="AN35" s="449"/>
      <c r="AO35" s="449"/>
      <c r="AP35" s="449"/>
      <c r="AQ35" s="449"/>
      <c r="AR35" s="449"/>
      <c r="AS35" s="449"/>
      <c r="AT35" s="449"/>
      <c r="AU35" s="449"/>
      <c r="AV35" s="449"/>
      <c r="AW35" s="449"/>
      <c r="AX35" s="449"/>
      <c r="AY35" s="449"/>
      <c r="AZ35" s="450"/>
      <c r="BA35" s="451"/>
      <c r="BB35" s="451"/>
      <c r="BC35" s="451"/>
      <c r="BD35" s="451"/>
      <c r="BE35" s="451"/>
      <c r="BF35" s="190"/>
      <c r="BG35" s="190"/>
    </row>
    <row r="36" spans="1:59" s="96" customFormat="1" ht="15.75" customHeight="1" x14ac:dyDescent="0.3">
      <c r="A36" s="50" t="s">
        <v>389</v>
      </c>
      <c r="B36" s="53" t="s">
        <v>15</v>
      </c>
      <c r="C36" s="52" t="s">
        <v>379</v>
      </c>
      <c r="D36" s="103"/>
      <c r="E36" s="6" t="str">
        <f t="shared" ref="E36:E38" si="24">IF(D36*14=0,"",D36*14)</f>
        <v/>
      </c>
      <c r="F36" s="103"/>
      <c r="G36" s="6" t="str">
        <f t="shared" ref="G36:G38" si="25">IF(F36*14=0,"",F36*14)</f>
        <v/>
      </c>
      <c r="H36" s="103"/>
      <c r="I36" s="104"/>
      <c r="J36" s="57"/>
      <c r="K36" s="6" t="str">
        <f t="shared" ref="K36:K38" si="26">IF(J36*14=0,"",J36*14)</f>
        <v/>
      </c>
      <c r="L36" s="56"/>
      <c r="M36" s="6" t="str">
        <f t="shared" ref="M36:M38" si="27">IF(L36*14=0,"",L36*14)</f>
        <v/>
      </c>
      <c r="N36" s="56"/>
      <c r="O36" s="60"/>
      <c r="P36" s="56"/>
      <c r="Q36" s="6" t="str">
        <f t="shared" ref="Q36:Q38" si="28">IF(P36*14=0,"",P36*14)</f>
        <v/>
      </c>
      <c r="R36" s="56"/>
      <c r="S36" s="6" t="str">
        <f t="shared" ref="S36:S38" si="29">IF(R36*14=0,"",R36*14)</f>
        <v/>
      </c>
      <c r="T36" s="56"/>
      <c r="U36" s="59"/>
      <c r="V36" s="57"/>
      <c r="W36" s="6" t="str">
        <f t="shared" ref="W36:W38" si="30">IF(V36*14=0,"",V36*14)</f>
        <v/>
      </c>
      <c r="X36" s="56"/>
      <c r="Y36" s="6" t="str">
        <f t="shared" ref="Y36:Y38" si="31">IF(X36*14=0,"",X36*14)</f>
        <v/>
      </c>
      <c r="Z36" s="56"/>
      <c r="AA36" s="60"/>
      <c r="AB36" s="56"/>
      <c r="AC36" s="6" t="str">
        <f t="shared" ref="AC36:AC38" si="32">IF(AB36*14=0,"",AB36*14)</f>
        <v/>
      </c>
      <c r="AD36" s="56"/>
      <c r="AE36" s="6" t="str">
        <f t="shared" ref="AE36:AE38" si="33">IF(AD36*14=0,"",AD36*14)</f>
        <v/>
      </c>
      <c r="AF36" s="56"/>
      <c r="AG36" s="59"/>
      <c r="AH36" s="57"/>
      <c r="AI36" s="6" t="str">
        <f t="shared" ref="AI36:AI38" si="34">IF(AH36*14=0,"",AH36*14)</f>
        <v/>
      </c>
      <c r="AJ36" s="56"/>
      <c r="AK36" s="6" t="str">
        <f t="shared" ref="AK36:AK38" si="35">IF(AJ36*14=0,"",AJ36*14)</f>
        <v/>
      </c>
      <c r="AL36" s="56"/>
      <c r="AM36" s="60"/>
      <c r="AN36" s="57"/>
      <c r="AO36" s="6" t="str">
        <f t="shared" ref="AO36:AO38" si="36">IF(AN36*14=0,"",AN36*14)</f>
        <v/>
      </c>
      <c r="AP36" s="58"/>
      <c r="AQ36" s="6" t="str">
        <f t="shared" ref="AQ36:AQ38" si="37">IF(AP36*14=0,"",AP36*14)</f>
        <v/>
      </c>
      <c r="AR36" s="58"/>
      <c r="AS36" s="61"/>
      <c r="AT36" s="56"/>
      <c r="AU36" s="6" t="str">
        <f t="shared" ref="AU36:AU38" si="38">IF(AT36*14=0,"",AT36*14)</f>
        <v/>
      </c>
      <c r="AV36" s="56"/>
      <c r="AW36" s="6" t="str">
        <f t="shared" ref="AW36:AW38" si="39">IF(AV36*14=0,"",AV36*14)</f>
        <v/>
      </c>
      <c r="AX36" s="56"/>
      <c r="AY36" s="56"/>
      <c r="AZ36" s="7" t="str">
        <f t="shared" ref="AZ36:AZ38" si="40">IF(D36+J36+P36+V36+AB36+AH36+AN36+AT36=0,"",D36+J36+P36+V36+AB36+AH36+AN36+AT36)</f>
        <v/>
      </c>
      <c r="BA36" s="16" t="str">
        <f>IF((P36+V36+AB36+AH36+AN36+AT36)*14=0,"",(P36+V36+AB36+AH36+AN36+AT36)*14)</f>
        <v/>
      </c>
      <c r="BB36" s="8" t="str">
        <f t="shared" ref="BB36:BB38" si="41">IF(F36+L36+R36+X36+AD36+AJ36+AP36+AV36=0,"",F36+L36+R36+X36+AD36+AJ36+AP36+AV36)</f>
        <v/>
      </c>
      <c r="BC36" s="6" t="str">
        <f>IF((L36+F36+R36+X36+AD36+AJ36+AP36+AV36)*14=0,"",(L36+F36+R36+X36+AD36+AJ36+AP36+AV36)*14)</f>
        <v/>
      </c>
      <c r="BD36" s="62" t="s">
        <v>17</v>
      </c>
      <c r="BE36" s="184" t="str">
        <f t="shared" ref="BE36:BE38" si="42">IF(D36+F36+L36+J36+P36+R36+V36+X36+AB36+AD36+AH36+AJ36+AN36+AP36+AT36+AV36=0,"",D36+F36+L36+J36+P36+R36+V36+X36+AB36+AD36+AH36+AJ36+AN36+AP36+AT36+AV36)</f>
        <v/>
      </c>
      <c r="BF36" s="265" t="s">
        <v>274</v>
      </c>
      <c r="BG36" s="265" t="s">
        <v>282</v>
      </c>
    </row>
    <row r="37" spans="1:59" s="96" customFormat="1" ht="15.75" customHeight="1" x14ac:dyDescent="0.3">
      <c r="A37" s="50" t="s">
        <v>390</v>
      </c>
      <c r="B37" s="53" t="s">
        <v>15</v>
      </c>
      <c r="C37" s="52" t="s">
        <v>380</v>
      </c>
      <c r="D37" s="103"/>
      <c r="E37" s="6" t="str">
        <f t="shared" si="24"/>
        <v/>
      </c>
      <c r="F37" s="103"/>
      <c r="G37" s="6" t="str">
        <f t="shared" si="25"/>
        <v/>
      </c>
      <c r="H37" s="103"/>
      <c r="I37" s="104"/>
      <c r="J37" s="57"/>
      <c r="K37" s="6" t="str">
        <f t="shared" si="26"/>
        <v/>
      </c>
      <c r="L37" s="56"/>
      <c r="M37" s="6" t="str">
        <f t="shared" si="27"/>
        <v/>
      </c>
      <c r="N37" s="56"/>
      <c r="O37" s="60"/>
      <c r="P37" s="56"/>
      <c r="Q37" s="6" t="str">
        <f t="shared" si="28"/>
        <v/>
      </c>
      <c r="R37" s="56"/>
      <c r="S37" s="6" t="str">
        <f t="shared" si="29"/>
        <v/>
      </c>
      <c r="T37" s="56"/>
      <c r="U37" s="59"/>
      <c r="V37" s="57"/>
      <c r="W37" s="6" t="str">
        <f t="shared" si="30"/>
        <v/>
      </c>
      <c r="X37" s="56"/>
      <c r="Y37" s="6" t="str">
        <f t="shared" si="31"/>
        <v/>
      </c>
      <c r="Z37" s="56"/>
      <c r="AA37" s="60"/>
      <c r="AB37" s="56"/>
      <c r="AC37" s="6" t="str">
        <f t="shared" si="32"/>
        <v/>
      </c>
      <c r="AD37" s="56"/>
      <c r="AE37" s="6" t="str">
        <f t="shared" si="33"/>
        <v/>
      </c>
      <c r="AF37" s="56"/>
      <c r="AG37" s="59"/>
      <c r="AH37" s="57"/>
      <c r="AI37" s="6" t="str">
        <f t="shared" si="34"/>
        <v/>
      </c>
      <c r="AJ37" s="56"/>
      <c r="AK37" s="6" t="str">
        <f t="shared" si="35"/>
        <v/>
      </c>
      <c r="AL37" s="56"/>
      <c r="AM37" s="60"/>
      <c r="AN37" s="57"/>
      <c r="AO37" s="6" t="str">
        <f t="shared" si="36"/>
        <v/>
      </c>
      <c r="AP37" s="58"/>
      <c r="AQ37" s="6" t="str">
        <f t="shared" si="37"/>
        <v/>
      </c>
      <c r="AR37" s="58"/>
      <c r="AS37" s="61"/>
      <c r="AT37" s="56"/>
      <c r="AU37" s="6" t="str">
        <f t="shared" si="38"/>
        <v/>
      </c>
      <c r="AV37" s="56"/>
      <c r="AW37" s="6" t="str">
        <f t="shared" si="39"/>
        <v/>
      </c>
      <c r="AX37" s="56"/>
      <c r="AY37" s="56"/>
      <c r="AZ37" s="7" t="str">
        <f t="shared" si="40"/>
        <v/>
      </c>
      <c r="BA37" s="16" t="str">
        <f>IF((P37+V37+AB37+AH37+AN37+AT37)*14=0,"",(P37+V37+AB37+AH37+AN37+AT37)*14)</f>
        <v/>
      </c>
      <c r="BB37" s="8" t="str">
        <f t="shared" si="41"/>
        <v/>
      </c>
      <c r="BC37" s="6" t="str">
        <f>IF((L37+F37+R37+X37+AD37+AJ37+AP37+AV37)*14=0,"",(L37+F37+R37+X37+AD37+AJ37+AP37+AV37)*14)</f>
        <v/>
      </c>
      <c r="BD37" s="62" t="s">
        <v>17</v>
      </c>
      <c r="BE37" s="184" t="str">
        <f t="shared" si="42"/>
        <v/>
      </c>
      <c r="BF37" s="265" t="s">
        <v>274</v>
      </c>
      <c r="BG37" s="265" t="s">
        <v>278</v>
      </c>
    </row>
    <row r="38" spans="1:59" s="96" customFormat="1" ht="15.75" customHeight="1" thickBot="1" x14ac:dyDescent="0.35">
      <c r="A38" s="97"/>
      <c r="B38" s="53" t="s">
        <v>15</v>
      </c>
      <c r="C38" s="52"/>
      <c r="D38" s="103"/>
      <c r="E38" s="6" t="str">
        <f t="shared" si="24"/>
        <v/>
      </c>
      <c r="F38" s="103"/>
      <c r="G38" s="6" t="str">
        <f t="shared" si="25"/>
        <v/>
      </c>
      <c r="H38" s="103"/>
      <c r="I38" s="104"/>
      <c r="J38" s="57"/>
      <c r="K38" s="6" t="str">
        <f t="shared" si="26"/>
        <v/>
      </c>
      <c r="L38" s="56"/>
      <c r="M38" s="6" t="str">
        <f t="shared" si="27"/>
        <v/>
      </c>
      <c r="N38" s="56"/>
      <c r="O38" s="60"/>
      <c r="P38" s="56"/>
      <c r="Q38" s="6" t="str">
        <f t="shared" si="28"/>
        <v/>
      </c>
      <c r="R38" s="56"/>
      <c r="S38" s="6" t="str">
        <f t="shared" si="29"/>
        <v/>
      </c>
      <c r="T38" s="56"/>
      <c r="U38" s="59"/>
      <c r="V38" s="57"/>
      <c r="W38" s="6" t="str">
        <f t="shared" si="30"/>
        <v/>
      </c>
      <c r="X38" s="56"/>
      <c r="Y38" s="6" t="str">
        <f t="shared" si="31"/>
        <v/>
      </c>
      <c r="Z38" s="56"/>
      <c r="AA38" s="60"/>
      <c r="AB38" s="56"/>
      <c r="AC38" s="6" t="str">
        <f t="shared" si="32"/>
        <v/>
      </c>
      <c r="AD38" s="56"/>
      <c r="AE38" s="6" t="str">
        <f t="shared" si="33"/>
        <v/>
      </c>
      <c r="AF38" s="56"/>
      <c r="AG38" s="59"/>
      <c r="AH38" s="57"/>
      <c r="AI38" s="6" t="str">
        <f t="shared" si="34"/>
        <v/>
      </c>
      <c r="AJ38" s="56"/>
      <c r="AK38" s="6" t="str">
        <f t="shared" si="35"/>
        <v/>
      </c>
      <c r="AL38" s="56"/>
      <c r="AM38" s="60"/>
      <c r="AN38" s="57"/>
      <c r="AO38" s="6" t="str">
        <f t="shared" si="36"/>
        <v/>
      </c>
      <c r="AP38" s="58"/>
      <c r="AQ38" s="6" t="str">
        <f t="shared" si="37"/>
        <v/>
      </c>
      <c r="AR38" s="58"/>
      <c r="AS38" s="61"/>
      <c r="AT38" s="56"/>
      <c r="AU38" s="6" t="str">
        <f t="shared" si="38"/>
        <v/>
      </c>
      <c r="AV38" s="56"/>
      <c r="AW38" s="6" t="str">
        <f t="shared" si="39"/>
        <v/>
      </c>
      <c r="AX38" s="56"/>
      <c r="AY38" s="56"/>
      <c r="AZ38" s="7" t="str">
        <f t="shared" si="40"/>
        <v/>
      </c>
      <c r="BA38" s="16" t="str">
        <f>IF((P38+V38+AB38+AH38+AN38+AT38)*14=0,"",(P38+V38+AB38+AH38+AN38+AT38)*14)</f>
        <v/>
      </c>
      <c r="BB38" s="8" t="str">
        <f t="shared" si="41"/>
        <v/>
      </c>
      <c r="BC38" s="16" t="str">
        <f>IF((L38+F38+R38+X38+AD38+AJ38+AP38+AV38)*14=0,"",(L38+F38+R38+X38+AD38+AJ38+AP38+AV38)*14)</f>
        <v/>
      </c>
      <c r="BD38" s="62" t="s">
        <v>17</v>
      </c>
      <c r="BE38" s="184" t="str">
        <f t="shared" si="42"/>
        <v/>
      </c>
      <c r="BF38" s="265"/>
      <c r="BG38" s="265"/>
    </row>
    <row r="39" spans="1:59" ht="15.75" customHeight="1" thickBot="1" x14ac:dyDescent="0.35">
      <c r="A39" s="138"/>
      <c r="B39" s="139"/>
      <c r="C39" s="140" t="s">
        <v>18</v>
      </c>
      <c r="D39" s="141">
        <f>SUM(D36:D38)</f>
        <v>0</v>
      </c>
      <c r="E39" s="142" t="str">
        <f>IF(D39*14=0,"",D39*14)</f>
        <v/>
      </c>
      <c r="F39" s="143">
        <f>SUM(F36:F38)</f>
        <v>0</v>
      </c>
      <c r="G39" s="142" t="str">
        <f>IF(F39*14=0,"",F39*14)</f>
        <v/>
      </c>
      <c r="H39" s="144" t="s">
        <v>17</v>
      </c>
      <c r="I39" s="145" t="s">
        <v>17</v>
      </c>
      <c r="J39" s="146">
        <f>SUM(J36:J38)</f>
        <v>0</v>
      </c>
      <c r="K39" s="142" t="str">
        <f>IF(J39*14=0,"",J39*14)</f>
        <v/>
      </c>
      <c r="L39" s="143">
        <f>SUM(L36:L38)</f>
        <v>0</v>
      </c>
      <c r="M39" s="142" t="str">
        <f>IF(L39*14=0,"",L39*14)</f>
        <v/>
      </c>
      <c r="N39" s="144" t="s">
        <v>17</v>
      </c>
      <c r="O39" s="145" t="s">
        <v>17</v>
      </c>
      <c r="P39" s="141">
        <f>SUM(P36:P38)</f>
        <v>0</v>
      </c>
      <c r="Q39" s="142" t="str">
        <f>IF(P39*14=0,"",P39*14)</f>
        <v/>
      </c>
      <c r="R39" s="143">
        <f>SUM(R36:R38)</f>
        <v>0</v>
      </c>
      <c r="S39" s="142" t="str">
        <f>IF(R39*14=0,"",R39*14)</f>
        <v/>
      </c>
      <c r="T39" s="147" t="s">
        <v>17</v>
      </c>
      <c r="U39" s="145" t="s">
        <v>17</v>
      </c>
      <c r="V39" s="146">
        <f>SUM(V36:V38)</f>
        <v>0</v>
      </c>
      <c r="W39" s="142" t="str">
        <f>IF(V39*14=0,"",V39*14)</f>
        <v/>
      </c>
      <c r="X39" s="143">
        <f>SUM(X36:X38)</f>
        <v>0</v>
      </c>
      <c r="Y39" s="142" t="str">
        <f>IF(X39*14=0,"",X39*14)</f>
        <v/>
      </c>
      <c r="Z39" s="144" t="s">
        <v>17</v>
      </c>
      <c r="AA39" s="145" t="s">
        <v>17</v>
      </c>
      <c r="AB39" s="141">
        <f>SUM(AB36:AB38)</f>
        <v>0</v>
      </c>
      <c r="AC39" s="142" t="str">
        <f>IF(AB39*14=0,"",AB39*14)</f>
        <v/>
      </c>
      <c r="AD39" s="143">
        <f>SUM(AD36:AD38)</f>
        <v>0</v>
      </c>
      <c r="AE39" s="142" t="str">
        <f>IF(AD39*14=0,"",AD39*14)</f>
        <v/>
      </c>
      <c r="AF39" s="144" t="s">
        <v>17</v>
      </c>
      <c r="AG39" s="145" t="s">
        <v>17</v>
      </c>
      <c r="AH39" s="146">
        <f>SUM(AH36:AH38)</f>
        <v>0</v>
      </c>
      <c r="AI39" s="142" t="str">
        <f>IF(AH39*14=0,"",AH39*14)</f>
        <v/>
      </c>
      <c r="AJ39" s="143">
        <f>SUM(AJ36:AJ38)</f>
        <v>0</v>
      </c>
      <c r="AK39" s="142" t="str">
        <f>IF(AJ39*14=0,"",AJ39*14)</f>
        <v/>
      </c>
      <c r="AL39" s="144" t="s">
        <v>17</v>
      </c>
      <c r="AM39" s="145" t="s">
        <v>17</v>
      </c>
      <c r="AN39" s="141">
        <f>SUM(AN36:AN38)</f>
        <v>0</v>
      </c>
      <c r="AO39" s="142" t="str">
        <f>IF(AN39*14=0,"",AN39*14)</f>
        <v/>
      </c>
      <c r="AP39" s="143">
        <f>SUM(AP36:AP38)</f>
        <v>0</v>
      </c>
      <c r="AQ39" s="142" t="str">
        <f>IF(AP39*14=0,"",AP39*14)</f>
        <v/>
      </c>
      <c r="AR39" s="147" t="s">
        <v>17</v>
      </c>
      <c r="AS39" s="145" t="s">
        <v>17</v>
      </c>
      <c r="AT39" s="146">
        <f>SUM(AT36:AT38)</f>
        <v>0</v>
      </c>
      <c r="AU39" s="142" t="str">
        <f>IF(AT39*14=0,"",AT39*14)</f>
        <v/>
      </c>
      <c r="AV39" s="143">
        <f>SUM(AV36:AV38)</f>
        <v>0</v>
      </c>
      <c r="AW39" s="142" t="str">
        <f>IF(AV39*14=0,"",AV39*14)</f>
        <v/>
      </c>
      <c r="AX39" s="144" t="s">
        <v>17</v>
      </c>
      <c r="AY39" s="145" t="s">
        <v>17</v>
      </c>
      <c r="AZ39" s="148" t="str">
        <f>IF(D39+J39+P39+V39=0,"",D39+J39+P39+V39)</f>
        <v/>
      </c>
      <c r="BA39" s="212" t="str">
        <f>IF((P39+V39+AB39+AH39+AN39+AT39)*14=0,"",(P39+V39+AB39+AH39+AN39+AT39)*14)</f>
        <v/>
      </c>
      <c r="BB39" s="213" t="str">
        <f>IF(F39+L39+R39+X39=0,"",F39+L39+R39+X39)</f>
        <v/>
      </c>
      <c r="BC39" s="214" t="str">
        <f>IF((L39+F39+R39+X39+AD39+AJ39+AP39+AV39)*14=0,"",(L39+F39+R39+X39+AD39+AJ39+AP39+AV39)*14)</f>
        <v/>
      </c>
      <c r="BD39" s="144" t="s">
        <v>17</v>
      </c>
      <c r="BE39" s="149" t="s">
        <v>40</v>
      </c>
    </row>
    <row r="40" spans="1:59" ht="15.75" customHeight="1" thickBot="1" x14ac:dyDescent="0.35">
      <c r="A40" s="150"/>
      <c r="B40" s="151"/>
      <c r="C40" s="152" t="s">
        <v>42</v>
      </c>
      <c r="D40" s="153">
        <f>D34+D39</f>
        <v>0</v>
      </c>
      <c r="E40" s="154" t="str">
        <f>IF(D40*14=0,"",D40*14)</f>
        <v/>
      </c>
      <c r="F40" s="155">
        <f>F34+F39</f>
        <v>30</v>
      </c>
      <c r="G40" s="154">
        <f>IF(F40*14=0,"",F40*14)</f>
        <v>420</v>
      </c>
      <c r="H40" s="156" t="s">
        <v>17</v>
      </c>
      <c r="I40" s="157" t="s">
        <v>17</v>
      </c>
      <c r="J40" s="158">
        <f>J34+J39</f>
        <v>14</v>
      </c>
      <c r="K40" s="154">
        <f>IF(J40*14=0,"",J40*14)</f>
        <v>196</v>
      </c>
      <c r="L40" s="155">
        <f>L34+L39</f>
        <v>19</v>
      </c>
      <c r="M40" s="154">
        <f>IF(L40*14=0,"",L40*14)</f>
        <v>266</v>
      </c>
      <c r="N40" s="156" t="s">
        <v>17</v>
      </c>
      <c r="O40" s="157" t="s">
        <v>17</v>
      </c>
      <c r="P40" s="153">
        <f>P34+P39</f>
        <v>13</v>
      </c>
      <c r="Q40" s="154">
        <f>IF(P40*14=0,"",P40*14)</f>
        <v>182</v>
      </c>
      <c r="R40" s="155">
        <f>R34+R39</f>
        <v>20</v>
      </c>
      <c r="S40" s="154">
        <f>IF(R40*14=0,"",R40*14)</f>
        <v>280</v>
      </c>
      <c r="T40" s="159" t="s">
        <v>17</v>
      </c>
      <c r="U40" s="157" t="s">
        <v>17</v>
      </c>
      <c r="V40" s="158">
        <f>V34+V39</f>
        <v>10</v>
      </c>
      <c r="W40" s="154">
        <f>IF(V40*14=0,"",V40*14)</f>
        <v>140</v>
      </c>
      <c r="X40" s="155">
        <f>X34+X39</f>
        <v>21</v>
      </c>
      <c r="Y40" s="154">
        <f>IF(X40*14=0,"",X40*14)</f>
        <v>294</v>
      </c>
      <c r="Z40" s="156" t="s">
        <v>17</v>
      </c>
      <c r="AA40" s="157" t="s">
        <v>17</v>
      </c>
      <c r="AB40" s="153">
        <f>AB34+AB39</f>
        <v>15</v>
      </c>
      <c r="AC40" s="154">
        <f>IF(AB40*14=0,"",AB40*14)</f>
        <v>210</v>
      </c>
      <c r="AD40" s="155">
        <f>AD34+AD39</f>
        <v>19</v>
      </c>
      <c r="AE40" s="154">
        <f>IF(AD40*14=0,"",AD40*14)</f>
        <v>266</v>
      </c>
      <c r="AF40" s="156" t="s">
        <v>17</v>
      </c>
      <c r="AG40" s="157" t="s">
        <v>17</v>
      </c>
      <c r="AH40" s="158">
        <f>AH34+AH39</f>
        <v>12</v>
      </c>
      <c r="AI40" s="154">
        <f>IF(AH40*14=0,"",AH40*14)</f>
        <v>168</v>
      </c>
      <c r="AJ40" s="155">
        <f>AJ34+AJ39</f>
        <v>19</v>
      </c>
      <c r="AK40" s="154">
        <f>IF(AJ40*14=0,"",AJ40*14)</f>
        <v>266</v>
      </c>
      <c r="AL40" s="156" t="s">
        <v>17</v>
      </c>
      <c r="AM40" s="157" t="s">
        <v>17</v>
      </c>
      <c r="AN40" s="153">
        <f>AN34+AN39</f>
        <v>13</v>
      </c>
      <c r="AO40" s="154">
        <f>IF(AN40*14=0,"",AN40*14)</f>
        <v>182</v>
      </c>
      <c r="AP40" s="155">
        <f>AP34+AP39</f>
        <v>19</v>
      </c>
      <c r="AQ40" s="154">
        <f>IF(AP40*14=0,"",AP40*14)</f>
        <v>266</v>
      </c>
      <c r="AR40" s="159" t="s">
        <v>17</v>
      </c>
      <c r="AS40" s="157" t="s">
        <v>17</v>
      </c>
      <c r="AT40" s="158">
        <f>AT34+AT39</f>
        <v>7</v>
      </c>
      <c r="AU40" s="154">
        <f>IF(AT40*14=0,"",AT40*14)</f>
        <v>98</v>
      </c>
      <c r="AV40" s="155">
        <f>AV34+AV39</f>
        <v>27</v>
      </c>
      <c r="AW40" s="154">
        <f>IF(AV40*14=0,"",AV40*14)</f>
        <v>378</v>
      </c>
      <c r="AX40" s="156" t="s">
        <v>17</v>
      </c>
      <c r="AY40" s="157" t="s">
        <v>17</v>
      </c>
      <c r="AZ40" s="148">
        <f>IF(D40+J40+P40+V40+AB40+AN40+AT40+AH40=0,"",D40+J40+P40+V40+AB40+AN40+AT40+AH40)</f>
        <v>84</v>
      </c>
      <c r="BA40" s="148" t="e">
        <f>IF(E40+K40+Q40+W40+AC40+AO40+AU40+AI40=0,"",E40+K40+Q40+W40+AC40+AO40+AU40+AI40)</f>
        <v>#VALUE!</v>
      </c>
      <c r="BB40" s="148">
        <f>IF(F40+L40+R40+X40+AD40+AP40+AV40+AJ40=0,"",F40+L40+R40+X40+AD40+AP40+AV40+AJ40)</f>
        <v>174</v>
      </c>
      <c r="BC40" s="148">
        <f>IF(G40+M40+S40+Y40+AE40+AQ40+AW40+AK40=0,"",G40+M40+S40+Y40+AE40+AQ40+AW40+AK40)</f>
        <v>2436</v>
      </c>
      <c r="BD40" s="156" t="s">
        <v>17</v>
      </c>
      <c r="BE40" s="160" t="s">
        <v>40</v>
      </c>
    </row>
    <row r="41" spans="1:59" ht="15.75" customHeight="1" thickTop="1" x14ac:dyDescent="0.3">
      <c r="A41" s="161"/>
      <c r="B41" s="211"/>
      <c r="C41" s="162"/>
      <c r="D41" s="448"/>
      <c r="E41" s="449"/>
      <c r="F41" s="449"/>
      <c r="G41" s="449"/>
      <c r="H41" s="449"/>
      <c r="I41" s="449"/>
      <c r="J41" s="449"/>
      <c r="K41" s="449"/>
      <c r="L41" s="449"/>
      <c r="M41" s="449"/>
      <c r="N41" s="449"/>
      <c r="O41" s="449"/>
      <c r="P41" s="449"/>
      <c r="Q41" s="449"/>
      <c r="R41" s="449"/>
      <c r="S41" s="449"/>
      <c r="T41" s="449"/>
      <c r="U41" s="449"/>
      <c r="V41" s="449"/>
      <c r="W41" s="449"/>
      <c r="X41" s="449"/>
      <c r="Y41" s="449"/>
      <c r="Z41" s="449"/>
      <c r="AA41" s="449"/>
      <c r="AB41" s="448"/>
      <c r="AC41" s="449"/>
      <c r="AD41" s="449"/>
      <c r="AE41" s="449"/>
      <c r="AF41" s="449"/>
      <c r="AG41" s="449"/>
      <c r="AH41" s="449"/>
      <c r="AI41" s="449"/>
      <c r="AJ41" s="449"/>
      <c r="AK41" s="449"/>
      <c r="AL41" s="449"/>
      <c r="AM41" s="449"/>
      <c r="AN41" s="449"/>
      <c r="AO41" s="449"/>
      <c r="AP41" s="449"/>
      <c r="AQ41" s="449"/>
      <c r="AR41" s="449"/>
      <c r="AS41" s="449"/>
      <c r="AT41" s="449"/>
      <c r="AU41" s="449"/>
      <c r="AV41" s="449"/>
      <c r="AW41" s="449"/>
      <c r="AX41" s="449"/>
      <c r="AY41" s="449"/>
      <c r="AZ41" s="450"/>
      <c r="BA41" s="451"/>
      <c r="BB41" s="451"/>
      <c r="BC41" s="451"/>
      <c r="BD41" s="451"/>
      <c r="BE41" s="451"/>
      <c r="BF41" s="190"/>
      <c r="BG41" s="190"/>
    </row>
    <row r="42" spans="1:59" s="113" customFormat="1" ht="9.9" customHeight="1" x14ac:dyDescent="0.25">
      <c r="A42" s="454"/>
      <c r="B42" s="455"/>
      <c r="C42" s="455"/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  <c r="V42" s="455"/>
      <c r="W42" s="455"/>
      <c r="X42" s="455"/>
      <c r="Y42" s="455"/>
      <c r="Z42" s="455"/>
      <c r="AA42" s="455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40"/>
      <c r="AX42" s="240"/>
      <c r="AY42" s="240"/>
      <c r="AZ42" s="163"/>
      <c r="BA42" s="164"/>
      <c r="BB42" s="164"/>
      <c r="BC42" s="164"/>
      <c r="BD42" s="164"/>
      <c r="BE42" s="165"/>
    </row>
    <row r="43" spans="1:59" s="113" customFormat="1" ht="15.75" customHeight="1" x14ac:dyDescent="0.25">
      <c r="A43" s="456" t="s">
        <v>20</v>
      </c>
      <c r="B43" s="457"/>
      <c r="C43" s="457"/>
      <c r="D43" s="457"/>
      <c r="E43" s="457"/>
      <c r="F43" s="457"/>
      <c r="G43" s="457"/>
      <c r="H43" s="457"/>
      <c r="I43" s="457"/>
      <c r="J43" s="457"/>
      <c r="K43" s="457"/>
      <c r="L43" s="457"/>
      <c r="M43" s="457"/>
      <c r="N43" s="457"/>
      <c r="O43" s="457"/>
      <c r="P43" s="457"/>
      <c r="Q43" s="457"/>
      <c r="R43" s="457"/>
      <c r="S43" s="457"/>
      <c r="T43" s="457"/>
      <c r="U43" s="457"/>
      <c r="V43" s="457"/>
      <c r="W43" s="457"/>
      <c r="X43" s="457"/>
      <c r="Y43" s="457"/>
      <c r="Z43" s="457"/>
      <c r="AA43" s="457"/>
      <c r="AB43" s="233"/>
      <c r="AC43" s="233"/>
      <c r="AD43" s="233"/>
      <c r="AE43" s="233"/>
      <c r="AF43" s="233"/>
      <c r="AG43" s="233"/>
      <c r="AH43" s="233"/>
      <c r="AI43" s="233"/>
      <c r="AJ43" s="233"/>
      <c r="AK43" s="233"/>
      <c r="AL43" s="233"/>
      <c r="AM43" s="233"/>
      <c r="AN43" s="233"/>
      <c r="AO43" s="233"/>
      <c r="AP43" s="233"/>
      <c r="AQ43" s="233"/>
      <c r="AR43" s="233"/>
      <c r="AS43" s="233"/>
      <c r="AT43" s="233"/>
      <c r="AU43" s="233"/>
      <c r="AV43" s="233"/>
      <c r="AW43" s="233"/>
      <c r="AX43" s="233"/>
      <c r="AY43" s="233"/>
      <c r="AZ43" s="163"/>
      <c r="BA43" s="164"/>
      <c r="BB43" s="164"/>
      <c r="BC43" s="164"/>
      <c r="BD43" s="164"/>
      <c r="BE43" s="165"/>
    </row>
    <row r="44" spans="1:59" s="113" customFormat="1" ht="15.75" customHeight="1" x14ac:dyDescent="0.3">
      <c r="A44" s="166"/>
      <c r="B44" s="99"/>
      <c r="C44" s="167" t="s">
        <v>21</v>
      </c>
      <c r="D44" s="31"/>
      <c r="E44" s="32"/>
      <c r="F44" s="32"/>
      <c r="G44" s="32"/>
      <c r="H44" s="8"/>
      <c r="I44" s="33" t="str">
        <f>IF(COUNTIF(I12:I41,"A")=0,"",COUNTIF(I12:I41,"A"))</f>
        <v/>
      </c>
      <c r="J44" s="31"/>
      <c r="K44" s="32"/>
      <c r="L44" s="32"/>
      <c r="M44" s="32"/>
      <c r="N44" s="8"/>
      <c r="O44" s="33" t="str">
        <f>IF(COUNTIF(O12:O41,"A")=0,"",COUNTIF(O12:O41,"A"))</f>
        <v/>
      </c>
      <c r="P44" s="31"/>
      <c r="Q44" s="32"/>
      <c r="R44" s="32"/>
      <c r="S44" s="32"/>
      <c r="T44" s="8"/>
      <c r="U44" s="33" t="str">
        <f>IF(COUNTIF(U12:U41,"A")=0,"",COUNTIF(U12:U41,"A"))</f>
        <v/>
      </c>
      <c r="V44" s="31"/>
      <c r="W44" s="32"/>
      <c r="X44" s="32"/>
      <c r="Y44" s="32"/>
      <c r="Z44" s="8"/>
      <c r="AA44" s="33" t="str">
        <f>IF(COUNTIF(AA12:AA41,"A")=0,"",COUNTIF(AA12:AA41,"A"))</f>
        <v/>
      </c>
      <c r="AB44" s="31"/>
      <c r="AC44" s="32"/>
      <c r="AD44" s="32"/>
      <c r="AE44" s="32"/>
      <c r="AF44" s="8"/>
      <c r="AG44" s="33" t="str">
        <f>IF(COUNTIF(AG12:AG41,"A")=0,"",COUNTIF(AG12:AG41,"A"))</f>
        <v/>
      </c>
      <c r="AH44" s="31"/>
      <c r="AI44" s="32"/>
      <c r="AJ44" s="32"/>
      <c r="AK44" s="32"/>
      <c r="AL44" s="8"/>
      <c r="AM44" s="33" t="str">
        <f>IF(COUNTIF(AM12:AM41,"A")=0,"",COUNTIF(AM12:AM41,"A"))</f>
        <v/>
      </c>
      <c r="AN44" s="31"/>
      <c r="AO44" s="32"/>
      <c r="AP44" s="32"/>
      <c r="AQ44" s="32"/>
      <c r="AR44" s="8"/>
      <c r="AS44" s="33" t="str">
        <f>IF(COUNTIF(AS12:AS41,"A")=0,"",COUNTIF(AS12:AS41,"A"))</f>
        <v/>
      </c>
      <c r="AT44" s="31"/>
      <c r="AU44" s="32"/>
      <c r="AV44" s="32"/>
      <c r="AW44" s="32"/>
      <c r="AX44" s="8"/>
      <c r="AY44" s="33" t="str">
        <f>IF(COUNTIF(AY12:AY41,"A")=0,"",COUNTIF(AY12:AY41,"A"))</f>
        <v/>
      </c>
      <c r="AZ44" s="34"/>
      <c r="BA44" s="32"/>
      <c r="BB44" s="32"/>
      <c r="BC44" s="32"/>
      <c r="BD44" s="8"/>
      <c r="BE44" s="86" t="str">
        <f t="shared" ref="BE44:BE56" si="43">IF(SUM(I44:AY44)=0,"",SUM(I44:AY44))</f>
        <v/>
      </c>
    </row>
    <row r="45" spans="1:59" s="113" customFormat="1" ht="15.75" customHeight="1" x14ac:dyDescent="0.3">
      <c r="A45" s="166"/>
      <c r="B45" s="99"/>
      <c r="C45" s="167" t="s">
        <v>22</v>
      </c>
      <c r="D45" s="31"/>
      <c r="E45" s="32"/>
      <c r="F45" s="32"/>
      <c r="G45" s="32"/>
      <c r="H45" s="8"/>
      <c r="I45" s="33" t="str">
        <f>IF(COUNTIF(I12:I41,"B")=0,"",COUNTIF(I12:I41,"B"))</f>
        <v/>
      </c>
      <c r="J45" s="31"/>
      <c r="K45" s="32"/>
      <c r="L45" s="32"/>
      <c r="M45" s="32"/>
      <c r="N45" s="8"/>
      <c r="O45" s="33" t="str">
        <f>IF(COUNTIF(O12:O41,"B")=0,"",COUNTIF(O12:O41,"B"))</f>
        <v/>
      </c>
      <c r="P45" s="31"/>
      <c r="Q45" s="32"/>
      <c r="R45" s="32"/>
      <c r="S45" s="32"/>
      <c r="T45" s="8"/>
      <c r="U45" s="33" t="str">
        <f>IF(COUNTIF(U12:U41,"B")=0,"",COUNTIF(U12:U41,"B"))</f>
        <v/>
      </c>
      <c r="V45" s="31"/>
      <c r="W45" s="32"/>
      <c r="X45" s="32"/>
      <c r="Y45" s="32"/>
      <c r="Z45" s="8"/>
      <c r="AA45" s="33" t="str">
        <f>IF(COUNTIF(AA12:AA41,"B")=0,"",COUNTIF(AA12:AA41,"B"))</f>
        <v/>
      </c>
      <c r="AB45" s="31"/>
      <c r="AC45" s="32"/>
      <c r="AD45" s="32"/>
      <c r="AE45" s="32"/>
      <c r="AF45" s="8"/>
      <c r="AG45" s="33" t="str">
        <f>IF(COUNTIF(AG12:AG41,"B")=0,"",COUNTIF(AG12:AG41,"B"))</f>
        <v/>
      </c>
      <c r="AH45" s="31"/>
      <c r="AI45" s="32"/>
      <c r="AJ45" s="32"/>
      <c r="AK45" s="32"/>
      <c r="AL45" s="8"/>
      <c r="AM45" s="33" t="str">
        <f>IF(COUNTIF(AM12:AM41,"B")=0,"",COUNTIF(AM12:AM41,"B"))</f>
        <v/>
      </c>
      <c r="AN45" s="31"/>
      <c r="AO45" s="32"/>
      <c r="AP45" s="32"/>
      <c r="AQ45" s="32"/>
      <c r="AR45" s="8"/>
      <c r="AS45" s="33" t="str">
        <f>IF(COUNTIF(AS12:AS41,"B")=0,"",COUNTIF(AS12:AS41,"B"))</f>
        <v/>
      </c>
      <c r="AT45" s="31"/>
      <c r="AU45" s="32"/>
      <c r="AV45" s="32"/>
      <c r="AW45" s="32"/>
      <c r="AX45" s="8"/>
      <c r="AY45" s="33" t="str">
        <f>IF(COUNTIF(AY12:AY41,"B")=0,"",COUNTIF(AY12:AY41,"B"))</f>
        <v/>
      </c>
      <c r="AZ45" s="34"/>
      <c r="BA45" s="32"/>
      <c r="BB45" s="32"/>
      <c r="BC45" s="32"/>
      <c r="BD45" s="8"/>
      <c r="BE45" s="86" t="str">
        <f t="shared" si="43"/>
        <v/>
      </c>
    </row>
    <row r="46" spans="1:59" s="113" customFormat="1" ht="15.75" customHeight="1" x14ac:dyDescent="0.3">
      <c r="A46" s="166"/>
      <c r="B46" s="99"/>
      <c r="C46" s="167" t="s">
        <v>57</v>
      </c>
      <c r="D46" s="31"/>
      <c r="E46" s="32"/>
      <c r="F46" s="32"/>
      <c r="G46" s="32"/>
      <c r="H46" s="8"/>
      <c r="I46" s="33" t="str">
        <f>IF(COUNTIF(I12:I41,"ÉÉ")=0,"",COUNTIF(I12:I41,"ÉÉ"))</f>
        <v/>
      </c>
      <c r="J46" s="31"/>
      <c r="K46" s="32"/>
      <c r="L46" s="32"/>
      <c r="M46" s="32"/>
      <c r="N46" s="8"/>
      <c r="O46" s="33" t="str">
        <f>IF(COUNTIF(O12:O41,"ÉÉ")=0,"",COUNTIF(O12:O41,"ÉÉ"))</f>
        <v/>
      </c>
      <c r="P46" s="31"/>
      <c r="Q46" s="32"/>
      <c r="R46" s="32"/>
      <c r="S46" s="32"/>
      <c r="T46" s="8"/>
      <c r="U46" s="33" t="str">
        <f>IF(COUNTIF(U12:U41,"ÉÉ")=0,"",COUNTIF(U12:U41,"ÉÉ"))</f>
        <v/>
      </c>
      <c r="V46" s="31"/>
      <c r="W46" s="32"/>
      <c r="X46" s="32"/>
      <c r="Y46" s="32"/>
      <c r="Z46" s="8"/>
      <c r="AA46" s="33" t="str">
        <f>IF(COUNTIF(AA12:AA41,"ÉÉ")=0,"",COUNTIF(AA12:AA41,"ÉÉ"))</f>
        <v/>
      </c>
      <c r="AB46" s="31"/>
      <c r="AC46" s="32"/>
      <c r="AD46" s="32"/>
      <c r="AE46" s="32"/>
      <c r="AF46" s="8"/>
      <c r="AG46" s="33">
        <f>IF(COUNTIF(AG12:AG41,"ÉÉ")=0,"",COUNTIF(AG12:AG41,"ÉÉ"))</f>
        <v>1</v>
      </c>
      <c r="AH46" s="31"/>
      <c r="AI46" s="32"/>
      <c r="AJ46" s="32"/>
      <c r="AK46" s="32"/>
      <c r="AL46" s="8"/>
      <c r="AM46" s="33">
        <f>IF(COUNTIF(AM12:AM41,"ÉÉ")=0,"",COUNTIF(AM12:AM41,"ÉÉ"))</f>
        <v>2</v>
      </c>
      <c r="AN46" s="31"/>
      <c r="AO46" s="32"/>
      <c r="AP46" s="32"/>
      <c r="AQ46" s="32"/>
      <c r="AR46" s="8"/>
      <c r="AS46" s="33">
        <f>IF(COUNTIF(AS12:AS41,"ÉÉ")=0,"",COUNTIF(AS12:AS41,"ÉÉ"))</f>
        <v>1</v>
      </c>
      <c r="AT46" s="31"/>
      <c r="AU46" s="32"/>
      <c r="AV46" s="32"/>
      <c r="AW46" s="32"/>
      <c r="AX46" s="8"/>
      <c r="AY46" s="33">
        <f>IF(COUNTIF(AY12:AY41,"ÉÉ")=0,"",COUNTIF(AY12:AY41,"ÉÉ"))</f>
        <v>1</v>
      </c>
      <c r="AZ46" s="34"/>
      <c r="BA46" s="32"/>
      <c r="BB46" s="32"/>
      <c r="BC46" s="32"/>
      <c r="BD46" s="8"/>
      <c r="BE46" s="86">
        <f t="shared" si="43"/>
        <v>5</v>
      </c>
    </row>
    <row r="47" spans="1:59" s="113" customFormat="1" ht="15.75" customHeight="1" x14ac:dyDescent="0.3">
      <c r="A47" s="166"/>
      <c r="B47" s="99"/>
      <c r="C47" s="167" t="s">
        <v>58</v>
      </c>
      <c r="D47" s="87"/>
      <c r="E47" s="88"/>
      <c r="F47" s="88"/>
      <c r="G47" s="88"/>
      <c r="H47" s="89"/>
      <c r="I47" s="33" t="str">
        <f>IF(COUNTIF(I12:I41,"ÉÉ(Z)")=0,"",COUNTIF(I12:I41,"ÉÉ(Z)"))</f>
        <v/>
      </c>
      <c r="J47" s="87"/>
      <c r="K47" s="88"/>
      <c r="L47" s="88"/>
      <c r="M47" s="88"/>
      <c r="N47" s="89"/>
      <c r="O47" s="33" t="str">
        <f>IF(COUNTIF(O12:O41,"ÉÉ(Z)")=0,"",COUNTIF(O12:O41,"ÉÉ(Z)"))</f>
        <v/>
      </c>
      <c r="P47" s="87"/>
      <c r="Q47" s="88"/>
      <c r="R47" s="88"/>
      <c r="S47" s="88"/>
      <c r="T47" s="89"/>
      <c r="U47" s="33" t="str">
        <f>IF(COUNTIF(U12:U41,"ÉÉ(Z)")=0,"",COUNTIF(U12:U41,"ÉÉ(Z)"))</f>
        <v/>
      </c>
      <c r="V47" s="87"/>
      <c r="W47" s="88"/>
      <c r="X47" s="88"/>
      <c r="Y47" s="88"/>
      <c r="Z47" s="89"/>
      <c r="AA47" s="33" t="str">
        <f>IF(COUNTIF(AA12:AA41,"ÉÉ(Z)")=0,"",COUNTIF(AA12:AA41,"ÉÉ(Z)"))</f>
        <v/>
      </c>
      <c r="AB47" s="87"/>
      <c r="AC47" s="88"/>
      <c r="AD47" s="88"/>
      <c r="AE47" s="88"/>
      <c r="AF47" s="89"/>
      <c r="AG47" s="33">
        <f>IF(COUNTIF(AG12:AG41,"ÉÉ(Z)")=0,"",COUNTIF(AG12:AG41,"ÉÉ(Z)"))</f>
        <v>1</v>
      </c>
      <c r="AH47" s="87"/>
      <c r="AI47" s="88"/>
      <c r="AJ47" s="88"/>
      <c r="AK47" s="88"/>
      <c r="AL47" s="89"/>
      <c r="AM47" s="33" t="str">
        <f>IF(COUNTIF(AM12:AM41,"ÉÉ(Z)")=0,"",COUNTIF(AM12:AM41,"ÉÉ(Z)"))</f>
        <v/>
      </c>
      <c r="AN47" s="87"/>
      <c r="AO47" s="88"/>
      <c r="AP47" s="88"/>
      <c r="AQ47" s="88"/>
      <c r="AR47" s="89"/>
      <c r="AS47" s="33">
        <f>IF(COUNTIF(AS12:AS41,"ÉÉ(Z)")=0,"",COUNTIF(AS12:AS41,"ÉÉ(Z)"))</f>
        <v>1</v>
      </c>
      <c r="AT47" s="87"/>
      <c r="AU47" s="88"/>
      <c r="AV47" s="88"/>
      <c r="AW47" s="88"/>
      <c r="AX47" s="89"/>
      <c r="AY47" s="33">
        <f>IF(COUNTIF(AY12:AY41,"ÉÉ(Z)")=0,"",COUNTIF(AY12:AY41,"ÉÉ(Z)"))</f>
        <v>1</v>
      </c>
      <c r="AZ47" s="90"/>
      <c r="BA47" s="88"/>
      <c r="BB47" s="88"/>
      <c r="BC47" s="88"/>
      <c r="BD47" s="89"/>
      <c r="BE47" s="86">
        <f t="shared" si="43"/>
        <v>3</v>
      </c>
    </row>
    <row r="48" spans="1:59" s="113" customFormat="1" ht="15.75" customHeight="1" x14ac:dyDescent="0.3">
      <c r="A48" s="166"/>
      <c r="B48" s="99"/>
      <c r="C48" s="167" t="s">
        <v>59</v>
      </c>
      <c r="D48" s="31"/>
      <c r="E48" s="32"/>
      <c r="F48" s="32"/>
      <c r="G48" s="32"/>
      <c r="H48" s="8"/>
      <c r="I48" s="33" t="str">
        <f>IF(COUNTIF(I12:I41,"GYJ")=0,"",COUNTIF(I12:I41,"GYJ"))</f>
        <v/>
      </c>
      <c r="J48" s="31"/>
      <c r="K48" s="32"/>
      <c r="L48" s="32"/>
      <c r="M48" s="32"/>
      <c r="N48" s="8"/>
      <c r="O48" s="33" t="str">
        <f>IF(COUNTIF(O12:O41,"GYJ")=0,"",COUNTIF(O12:O41,"GYJ"))</f>
        <v/>
      </c>
      <c r="P48" s="31"/>
      <c r="Q48" s="32"/>
      <c r="R48" s="32"/>
      <c r="S48" s="32"/>
      <c r="T48" s="8"/>
      <c r="U48" s="33" t="str">
        <f>IF(COUNTIF(U12:U41,"GYJ")=0,"",COUNTIF(U12:U41,"GYJ"))</f>
        <v/>
      </c>
      <c r="V48" s="31"/>
      <c r="W48" s="32"/>
      <c r="X48" s="32"/>
      <c r="Y48" s="32"/>
      <c r="Z48" s="8"/>
      <c r="AA48" s="33" t="str">
        <f>IF(COUNTIF(AA12:AA41,"GYJ")=0,"",COUNTIF(AA12:AA41,"GYJ"))</f>
        <v/>
      </c>
      <c r="AB48" s="31"/>
      <c r="AC48" s="32"/>
      <c r="AD48" s="32"/>
      <c r="AE48" s="32"/>
      <c r="AF48" s="8"/>
      <c r="AG48" s="33" t="str">
        <f>IF(COUNTIF(AG12:AG41,"GYJ")=0,"",COUNTIF(AG12:AG41,"GYJ"))</f>
        <v/>
      </c>
      <c r="AH48" s="31"/>
      <c r="AI48" s="32"/>
      <c r="AJ48" s="32"/>
      <c r="AK48" s="32"/>
      <c r="AL48" s="8"/>
      <c r="AM48" s="33" t="str">
        <f>IF(COUNTIF(AM12:AM41,"GYJ")=0,"",COUNTIF(AM12:AM41,"GYJ"))</f>
        <v/>
      </c>
      <c r="AN48" s="31"/>
      <c r="AO48" s="32"/>
      <c r="AP48" s="32"/>
      <c r="AQ48" s="32"/>
      <c r="AR48" s="8"/>
      <c r="AS48" s="33" t="str">
        <f>IF(COUNTIF(AS12:AS41,"GYJ")=0,"",COUNTIF(AS12:AS41,"GYJ"))</f>
        <v/>
      </c>
      <c r="AT48" s="31"/>
      <c r="AU48" s="32"/>
      <c r="AV48" s="32"/>
      <c r="AW48" s="32"/>
      <c r="AX48" s="8"/>
      <c r="AY48" s="33">
        <f>IF(COUNTIF(AY12:AY41,"GYJ")=0,"",COUNTIF(AY12:AY41,"GYJ"))</f>
        <v>1</v>
      </c>
      <c r="AZ48" s="34"/>
      <c r="BA48" s="32"/>
      <c r="BB48" s="32"/>
      <c r="BC48" s="32"/>
      <c r="BD48" s="8"/>
      <c r="BE48" s="86">
        <f t="shared" si="43"/>
        <v>1</v>
      </c>
    </row>
    <row r="49" spans="1:57" s="113" customFormat="1" ht="15.75" customHeight="1" x14ac:dyDescent="0.3">
      <c r="A49" s="166"/>
      <c r="B49" s="168"/>
      <c r="C49" s="167" t="s">
        <v>60</v>
      </c>
      <c r="D49" s="31"/>
      <c r="E49" s="32"/>
      <c r="F49" s="32"/>
      <c r="G49" s="32"/>
      <c r="H49" s="8"/>
      <c r="I49" s="33" t="str">
        <f>IF(COUNTIF(I12:I41,"GYJ(Z)")=0,"",COUNTIF(I12:I41,"GYJ(Z)"))</f>
        <v/>
      </c>
      <c r="J49" s="31"/>
      <c r="K49" s="32"/>
      <c r="L49" s="32"/>
      <c r="M49" s="32"/>
      <c r="N49" s="8"/>
      <c r="O49" s="33" t="str">
        <f>IF(COUNTIF(O12:O41,"GYJ(Z)")=0,"",COUNTIF(O12:O41,"GYJ(Z)"))</f>
        <v/>
      </c>
      <c r="P49" s="31"/>
      <c r="Q49" s="32"/>
      <c r="R49" s="32"/>
      <c r="S49" s="32"/>
      <c r="T49" s="8"/>
      <c r="U49" s="33" t="str">
        <f>IF(COUNTIF(U12:U41,"GYJ(Z)")=0,"",COUNTIF(U12:U41,"GYJ(Z)"))</f>
        <v/>
      </c>
      <c r="V49" s="31"/>
      <c r="W49" s="32"/>
      <c r="X49" s="32"/>
      <c r="Y49" s="32"/>
      <c r="Z49" s="8"/>
      <c r="AA49" s="33" t="str">
        <f>IF(COUNTIF(AA12:AA41,"GYJ(Z)")=0,"",COUNTIF(AA12:AA41,"GYJ(Z)"))</f>
        <v/>
      </c>
      <c r="AB49" s="31"/>
      <c r="AC49" s="32"/>
      <c r="AD49" s="32"/>
      <c r="AE49" s="32"/>
      <c r="AF49" s="8"/>
      <c r="AG49" s="33" t="str">
        <f>IF(COUNTIF(AG12:AG41,"GYJ(Z)")=0,"",COUNTIF(AG12:AG41,"GYJ(Z)"))</f>
        <v/>
      </c>
      <c r="AH49" s="31"/>
      <c r="AI49" s="32"/>
      <c r="AJ49" s="32"/>
      <c r="AK49" s="32"/>
      <c r="AL49" s="8"/>
      <c r="AM49" s="33" t="str">
        <f>IF(COUNTIF(AM12:AM41,"GYJ(Z)")=0,"",COUNTIF(AM12:AM41,"GYJ(Z)"))</f>
        <v/>
      </c>
      <c r="AN49" s="31"/>
      <c r="AO49" s="32"/>
      <c r="AP49" s="32"/>
      <c r="AQ49" s="32"/>
      <c r="AR49" s="8"/>
      <c r="AS49" s="33" t="str">
        <f>IF(COUNTIF(AS12:AS41,"GYJ(Z)")=0,"",COUNTIF(AS12:AS41,"GYJ(Z)"))</f>
        <v/>
      </c>
      <c r="AT49" s="31"/>
      <c r="AU49" s="32"/>
      <c r="AV49" s="32"/>
      <c r="AW49" s="32"/>
      <c r="AX49" s="8"/>
      <c r="AY49" s="33" t="str">
        <f>IF(COUNTIF(AY12:AY41,"GYJ(Z)")=0,"",COUNTIF(AY12:AY41,"GYJ(Z)"))</f>
        <v/>
      </c>
      <c r="AZ49" s="34"/>
      <c r="BA49" s="32"/>
      <c r="BB49" s="32"/>
      <c r="BC49" s="32"/>
      <c r="BD49" s="8"/>
      <c r="BE49" s="86" t="str">
        <f t="shared" si="43"/>
        <v/>
      </c>
    </row>
    <row r="50" spans="1:57" s="113" customFormat="1" ht="15.75" customHeight="1" x14ac:dyDescent="0.3">
      <c r="A50" s="166"/>
      <c r="B50" s="99"/>
      <c r="C50" s="30" t="s">
        <v>32</v>
      </c>
      <c r="D50" s="31"/>
      <c r="E50" s="32"/>
      <c r="F50" s="32"/>
      <c r="G50" s="32"/>
      <c r="H50" s="8"/>
      <c r="I50" s="33" t="str">
        <f>IF(COUNTIF(I12:I41,"K")=0,"",COUNTIF(I12:I41,"K"))</f>
        <v/>
      </c>
      <c r="J50" s="31"/>
      <c r="K50" s="32"/>
      <c r="L50" s="32"/>
      <c r="M50" s="32"/>
      <c r="N50" s="8"/>
      <c r="O50" s="33" t="str">
        <f>IF(COUNTIF(O12:O41,"K")=0,"",COUNTIF(O12:O41,"K"))</f>
        <v/>
      </c>
      <c r="P50" s="31"/>
      <c r="Q50" s="32"/>
      <c r="R50" s="32"/>
      <c r="S50" s="32"/>
      <c r="T50" s="8"/>
      <c r="U50" s="33" t="str">
        <f>IF(COUNTIF(U12:U41,"K")=0,"",COUNTIF(U12:U41,"K"))</f>
        <v/>
      </c>
      <c r="V50" s="31"/>
      <c r="W50" s="32"/>
      <c r="X50" s="32"/>
      <c r="Y50" s="32"/>
      <c r="Z50" s="8"/>
      <c r="AA50" s="33" t="str">
        <f>IF(COUNTIF(AA12:AA41,"K")=0,"",COUNTIF(AA12:AA41,"K"))</f>
        <v/>
      </c>
      <c r="AB50" s="31"/>
      <c r="AC50" s="32"/>
      <c r="AD50" s="32"/>
      <c r="AE50" s="32"/>
      <c r="AF50" s="8"/>
      <c r="AG50" s="33">
        <f>IF(COUNTIF(AG12:AG41,"K")=0,"",COUNTIF(AG12:AG41,"K"))</f>
        <v>4</v>
      </c>
      <c r="AH50" s="31"/>
      <c r="AI50" s="32"/>
      <c r="AJ50" s="32"/>
      <c r="AK50" s="32"/>
      <c r="AL50" s="8"/>
      <c r="AM50" s="33">
        <f>IF(COUNTIF(AM12:AM41,"K")=0,"",COUNTIF(AM12:AM41,"K"))</f>
        <v>3</v>
      </c>
      <c r="AN50" s="31"/>
      <c r="AO50" s="32"/>
      <c r="AP50" s="32"/>
      <c r="AQ50" s="32"/>
      <c r="AR50" s="8"/>
      <c r="AS50" s="33">
        <f>IF(COUNTIF(AS12:AS41,"K")=0,"",COUNTIF(AS12:AS41,"K"))</f>
        <v>1</v>
      </c>
      <c r="AT50" s="31"/>
      <c r="AU50" s="32"/>
      <c r="AV50" s="32"/>
      <c r="AW50" s="32"/>
      <c r="AX50" s="8"/>
      <c r="AY50" s="33">
        <f>IF(COUNTIF(AY12:AY41,"K")=0,"",COUNTIF(AY12:AY41,"K"))</f>
        <v>1</v>
      </c>
      <c r="AZ50" s="34"/>
      <c r="BA50" s="32"/>
      <c r="BB50" s="32"/>
      <c r="BC50" s="32"/>
      <c r="BD50" s="8"/>
      <c r="BE50" s="86">
        <f t="shared" si="43"/>
        <v>9</v>
      </c>
    </row>
    <row r="51" spans="1:57" s="113" customFormat="1" ht="15.75" customHeight="1" x14ac:dyDescent="0.3">
      <c r="A51" s="166"/>
      <c r="B51" s="99"/>
      <c r="C51" s="30" t="s">
        <v>33</v>
      </c>
      <c r="D51" s="31"/>
      <c r="E51" s="32"/>
      <c r="F51" s="32"/>
      <c r="G51" s="32"/>
      <c r="H51" s="8"/>
      <c r="I51" s="33" t="str">
        <f>IF(COUNTIF(I12:I41,"K(Z)")=0,"",COUNTIF(I12:I41,"K(Z)"))</f>
        <v/>
      </c>
      <c r="J51" s="31"/>
      <c r="K51" s="32"/>
      <c r="L51" s="32"/>
      <c r="M51" s="32"/>
      <c r="N51" s="8"/>
      <c r="O51" s="33" t="str">
        <f>IF(COUNTIF(O12:O41,"K(Z)")=0,"",COUNTIF(O12:O41,"K(Z)"))</f>
        <v/>
      </c>
      <c r="P51" s="31"/>
      <c r="Q51" s="32"/>
      <c r="R51" s="32"/>
      <c r="S51" s="32"/>
      <c r="T51" s="8"/>
      <c r="U51" s="33" t="str">
        <f>IF(COUNTIF(U12:U41,"K(Z)")=0,"",COUNTIF(U12:U41,"K(Z)"))</f>
        <v/>
      </c>
      <c r="V51" s="31"/>
      <c r="W51" s="32"/>
      <c r="X51" s="32"/>
      <c r="Y51" s="32"/>
      <c r="Z51" s="8"/>
      <c r="AA51" s="33" t="str">
        <f>IF(COUNTIF(AA12:AA41,"K(Z)")=0,"",COUNTIF(AA12:AA41,"K(Z)"))</f>
        <v/>
      </c>
      <c r="AB51" s="31"/>
      <c r="AC51" s="32"/>
      <c r="AD51" s="32"/>
      <c r="AE51" s="32"/>
      <c r="AF51" s="8"/>
      <c r="AG51" s="33">
        <f>IF(COUNTIF(AG12:AG41,"K(Z)")=0,"",COUNTIF(AG12:AG41,"K(Z)"))</f>
        <v>1</v>
      </c>
      <c r="AH51" s="31"/>
      <c r="AI51" s="32"/>
      <c r="AJ51" s="32"/>
      <c r="AK51" s="32"/>
      <c r="AL51" s="8"/>
      <c r="AM51" s="33" t="str">
        <f>IF(COUNTIF(AM12:AM41,"K(Z)")=0,"",COUNTIF(AM12:AM41,"K(Z)"))</f>
        <v/>
      </c>
      <c r="AN51" s="31"/>
      <c r="AO51" s="32"/>
      <c r="AP51" s="32"/>
      <c r="AQ51" s="32"/>
      <c r="AR51" s="8"/>
      <c r="AS51" s="33">
        <f>IF(COUNTIF(AS12:AS41,"K(Z)")=0,"",COUNTIF(AS12:AS41,"K(Z)"))</f>
        <v>2</v>
      </c>
      <c r="AT51" s="31"/>
      <c r="AU51" s="32"/>
      <c r="AV51" s="32"/>
      <c r="AW51" s="32"/>
      <c r="AX51" s="8"/>
      <c r="AY51" s="33" t="str">
        <f>IF(COUNTIF(AY12:AY41,"K(Z)")=0,"",COUNTIF(AY12:AY41,"K(Z)"))</f>
        <v/>
      </c>
      <c r="AZ51" s="34"/>
      <c r="BA51" s="32"/>
      <c r="BB51" s="32"/>
      <c r="BC51" s="32"/>
      <c r="BD51" s="8"/>
      <c r="BE51" s="86">
        <f t="shared" si="43"/>
        <v>3</v>
      </c>
    </row>
    <row r="52" spans="1:57" s="113" customFormat="1" ht="15.75" customHeight="1" x14ac:dyDescent="0.3">
      <c r="A52" s="166"/>
      <c r="B52" s="99"/>
      <c r="C52" s="167" t="s">
        <v>23</v>
      </c>
      <c r="D52" s="31"/>
      <c r="E52" s="32"/>
      <c r="F52" s="32"/>
      <c r="G52" s="32"/>
      <c r="H52" s="8"/>
      <c r="I52" s="33" t="str">
        <f>IF(COUNTIF(I12:I41,"AV")=0,"",COUNTIF(I12:I41,"AV"))</f>
        <v/>
      </c>
      <c r="J52" s="31"/>
      <c r="K52" s="32"/>
      <c r="L52" s="32"/>
      <c r="M52" s="32"/>
      <c r="N52" s="8"/>
      <c r="O52" s="33" t="str">
        <f>IF(COUNTIF(O12:O41,"AV")=0,"",COUNTIF(O12:O41,"AV"))</f>
        <v/>
      </c>
      <c r="P52" s="31"/>
      <c r="Q52" s="32"/>
      <c r="R52" s="32"/>
      <c r="S52" s="32"/>
      <c r="T52" s="8"/>
      <c r="U52" s="33" t="str">
        <f>IF(COUNTIF(U12:U41,"AV")=0,"",COUNTIF(U12:U41,"AV"))</f>
        <v/>
      </c>
      <c r="V52" s="31"/>
      <c r="W52" s="32"/>
      <c r="X52" s="32"/>
      <c r="Y52" s="32"/>
      <c r="Z52" s="8"/>
      <c r="AA52" s="33" t="str">
        <f>IF(COUNTIF(AA12:AA41,"AV")=0,"",COUNTIF(AA12:AA41,"AV"))</f>
        <v/>
      </c>
      <c r="AB52" s="31"/>
      <c r="AC52" s="32"/>
      <c r="AD52" s="32"/>
      <c r="AE52" s="32"/>
      <c r="AF52" s="8"/>
      <c r="AG52" s="33" t="str">
        <f>IF(COUNTIF(AG12:AG41,"AV")=0,"",COUNTIF(AG12:AG41,"AV"))</f>
        <v/>
      </c>
      <c r="AH52" s="31"/>
      <c r="AI52" s="32"/>
      <c r="AJ52" s="32"/>
      <c r="AK52" s="32"/>
      <c r="AL52" s="8"/>
      <c r="AM52" s="33" t="str">
        <f>IF(COUNTIF(AM12:AM41,"AV")=0,"",COUNTIF(AM12:AM41,"AV"))</f>
        <v/>
      </c>
      <c r="AN52" s="31"/>
      <c r="AO52" s="32"/>
      <c r="AP52" s="32"/>
      <c r="AQ52" s="32"/>
      <c r="AR52" s="8"/>
      <c r="AS52" s="33" t="str">
        <f>IF(COUNTIF(AS12:AS41,"AV")=0,"",COUNTIF(AS12:AS41,"AV"))</f>
        <v/>
      </c>
      <c r="AT52" s="31"/>
      <c r="AU52" s="32"/>
      <c r="AV52" s="32"/>
      <c r="AW52" s="32"/>
      <c r="AX52" s="8"/>
      <c r="AY52" s="33" t="str">
        <f>IF(COUNTIF(AY12:AY41,"AV")=0,"",COUNTIF(AY12:AY41,"AV"))</f>
        <v/>
      </c>
      <c r="AZ52" s="34"/>
      <c r="BA52" s="32"/>
      <c r="BB52" s="32"/>
      <c r="BC52" s="32"/>
      <c r="BD52" s="8"/>
      <c r="BE52" s="86" t="str">
        <f t="shared" si="43"/>
        <v/>
      </c>
    </row>
    <row r="53" spans="1:57" s="113" customFormat="1" ht="15.75" customHeight="1" x14ac:dyDescent="0.3">
      <c r="A53" s="166"/>
      <c r="B53" s="99"/>
      <c r="C53" s="167" t="s">
        <v>61</v>
      </c>
      <c r="D53" s="31"/>
      <c r="E53" s="32"/>
      <c r="F53" s="32"/>
      <c r="G53" s="32"/>
      <c r="H53" s="8"/>
      <c r="I53" s="33" t="str">
        <f>IF(COUNTIF(I12:I41,"KV")=0,"",COUNTIF(I12:I41,"KV"))</f>
        <v/>
      </c>
      <c r="J53" s="31"/>
      <c r="K53" s="32"/>
      <c r="L53" s="32"/>
      <c r="M53" s="32"/>
      <c r="N53" s="8"/>
      <c r="O53" s="33" t="str">
        <f>IF(COUNTIF(O12:O41,"KV")=0,"",COUNTIF(O12:O41,"KV"))</f>
        <v/>
      </c>
      <c r="P53" s="31"/>
      <c r="Q53" s="32"/>
      <c r="R53" s="32"/>
      <c r="S53" s="32"/>
      <c r="T53" s="8"/>
      <c r="U53" s="33" t="str">
        <f>IF(COUNTIF(U12:U41,"KV")=0,"",COUNTIF(U12:U41,"KV"))</f>
        <v/>
      </c>
      <c r="V53" s="31"/>
      <c r="W53" s="32"/>
      <c r="X53" s="32"/>
      <c r="Y53" s="32"/>
      <c r="Z53" s="8"/>
      <c r="AA53" s="33" t="str">
        <f>IF(COUNTIF(AA12:AA41,"KV")=0,"",COUNTIF(AA12:AA41,"KV"))</f>
        <v/>
      </c>
      <c r="AB53" s="31"/>
      <c r="AC53" s="32"/>
      <c r="AD53" s="32"/>
      <c r="AE53" s="32"/>
      <c r="AF53" s="8"/>
      <c r="AG53" s="33" t="str">
        <f>IF(COUNTIF(AG12:AG41,"KV")=0,"",COUNTIF(AG12:AG41,"KV"))</f>
        <v/>
      </c>
      <c r="AH53" s="31"/>
      <c r="AI53" s="32"/>
      <c r="AJ53" s="32"/>
      <c r="AK53" s="32"/>
      <c r="AL53" s="8"/>
      <c r="AM53" s="33" t="str">
        <f>IF(COUNTIF(AM12:AM41,"KV")=0,"",COUNTIF(AM12:AM41,"KV"))</f>
        <v/>
      </c>
      <c r="AN53" s="31"/>
      <c r="AO53" s="32"/>
      <c r="AP53" s="32"/>
      <c r="AQ53" s="32"/>
      <c r="AR53" s="8"/>
      <c r="AS53" s="33" t="str">
        <f>IF(COUNTIF(AS12:AS41,"KV")=0,"",COUNTIF(AS12:AS41,"KV"))</f>
        <v/>
      </c>
      <c r="AT53" s="31"/>
      <c r="AU53" s="32"/>
      <c r="AV53" s="32"/>
      <c r="AW53" s="32"/>
      <c r="AX53" s="8"/>
      <c r="AY53" s="33" t="str">
        <f>IF(COUNTIF(AY12:AY41,"KV")=0,"",COUNTIF(AY12:AY41,"KV"))</f>
        <v/>
      </c>
      <c r="AZ53" s="34"/>
      <c r="BA53" s="32"/>
      <c r="BB53" s="32"/>
      <c r="BC53" s="32"/>
      <c r="BD53" s="8"/>
      <c r="BE53" s="86" t="str">
        <f t="shared" si="43"/>
        <v/>
      </c>
    </row>
    <row r="54" spans="1:57" s="113" customFormat="1" ht="15.75" customHeight="1" x14ac:dyDescent="0.3">
      <c r="A54" s="166"/>
      <c r="B54" s="99"/>
      <c r="C54" s="167" t="s">
        <v>62</v>
      </c>
      <c r="D54" s="39"/>
      <c r="E54" s="40"/>
      <c r="F54" s="40"/>
      <c r="G54" s="40"/>
      <c r="H54" s="17"/>
      <c r="I54" s="33" t="str">
        <f>IF(COUNTIF(I12:I41,"SZG")=0,"",COUNTIF(I12:I41,"SZG"))</f>
        <v/>
      </c>
      <c r="J54" s="39"/>
      <c r="K54" s="40"/>
      <c r="L54" s="40"/>
      <c r="M54" s="40"/>
      <c r="N54" s="17"/>
      <c r="O54" s="33" t="str">
        <f>IF(COUNTIF(O12:O41,"SZG")=0,"",COUNTIF(O12:O41,"SZG"))</f>
        <v/>
      </c>
      <c r="P54" s="39"/>
      <c r="Q54" s="40"/>
      <c r="R54" s="40"/>
      <c r="S54" s="40"/>
      <c r="T54" s="17"/>
      <c r="U54" s="33" t="str">
        <f>IF(COUNTIF(U12:U41,"SZG")=0,"",COUNTIF(U12:U41,"SZG"))</f>
        <v/>
      </c>
      <c r="V54" s="39"/>
      <c r="W54" s="40"/>
      <c r="X54" s="40"/>
      <c r="Y54" s="40"/>
      <c r="Z54" s="17"/>
      <c r="AA54" s="33" t="str">
        <f>IF(COUNTIF(AA12:AA41,"SZG")=0,"",COUNTIF(AA12:AA41,"SZG"))</f>
        <v/>
      </c>
      <c r="AB54" s="39"/>
      <c r="AC54" s="40"/>
      <c r="AD54" s="40"/>
      <c r="AE54" s="40"/>
      <c r="AF54" s="17"/>
      <c r="AG54" s="33" t="str">
        <f>IF(COUNTIF(AG12:AG41,"SZG")=0,"",COUNTIF(AG12:AG41,"SZG"))</f>
        <v/>
      </c>
      <c r="AH54" s="39"/>
      <c r="AI54" s="40"/>
      <c r="AJ54" s="40"/>
      <c r="AK54" s="40"/>
      <c r="AL54" s="17"/>
      <c r="AM54" s="33" t="str">
        <f>IF(COUNTIF(AM12:AM41,"SZG")=0,"",COUNTIF(AM12:AM41,"SZG"))</f>
        <v/>
      </c>
      <c r="AN54" s="39"/>
      <c r="AO54" s="40"/>
      <c r="AP54" s="40"/>
      <c r="AQ54" s="40"/>
      <c r="AR54" s="17"/>
      <c r="AS54" s="33" t="str">
        <f>IF(COUNTIF(AS12:AS41,"SZG")=0,"",COUNTIF(AS12:AS41,"SZG"))</f>
        <v/>
      </c>
      <c r="AT54" s="39"/>
      <c r="AU54" s="40"/>
      <c r="AV54" s="40"/>
      <c r="AW54" s="40"/>
      <c r="AX54" s="17"/>
      <c r="AY54" s="33" t="str">
        <f>IF(COUNTIF(AY12:AY41,"SZG")=0,"",COUNTIF(AY12:AY41,"SZG"))</f>
        <v/>
      </c>
      <c r="AZ54" s="34"/>
      <c r="BA54" s="32"/>
      <c r="BB54" s="32"/>
      <c r="BC54" s="32"/>
      <c r="BD54" s="8"/>
      <c r="BE54" s="86" t="str">
        <f t="shared" si="43"/>
        <v/>
      </c>
    </row>
    <row r="55" spans="1:57" s="113" customFormat="1" ht="15.75" customHeight="1" x14ac:dyDescent="0.3">
      <c r="A55" s="166"/>
      <c r="B55" s="99"/>
      <c r="C55" s="167" t="s">
        <v>63</v>
      </c>
      <c r="D55" s="39"/>
      <c r="E55" s="40"/>
      <c r="F55" s="40"/>
      <c r="G55" s="40"/>
      <c r="H55" s="17"/>
      <c r="I55" s="33" t="str">
        <f>IF(COUNTIF(I12:I41,"ZV")=0,"",COUNTIF(I12:I41,"ZV"))</f>
        <v/>
      </c>
      <c r="J55" s="39"/>
      <c r="K55" s="40"/>
      <c r="L55" s="40"/>
      <c r="M55" s="40"/>
      <c r="N55" s="17"/>
      <c r="O55" s="33" t="str">
        <f>IF(COUNTIF(O12:O41,"ZV")=0,"",COUNTIF(O12:O41,"ZV"))</f>
        <v/>
      </c>
      <c r="P55" s="39"/>
      <c r="Q55" s="40"/>
      <c r="R55" s="40"/>
      <c r="S55" s="40"/>
      <c r="T55" s="17"/>
      <c r="U55" s="33" t="str">
        <f>IF(COUNTIF(U12:U41,"ZV")=0,"",COUNTIF(U12:U41,"ZV"))</f>
        <v/>
      </c>
      <c r="V55" s="39"/>
      <c r="W55" s="40"/>
      <c r="X55" s="40"/>
      <c r="Y55" s="40"/>
      <c r="Z55" s="17"/>
      <c r="AA55" s="33" t="str">
        <f>IF(COUNTIF(AA12:AA41,"ZV")=0,"",COUNTIF(AA12:AA41,"ZV"))</f>
        <v/>
      </c>
      <c r="AB55" s="39"/>
      <c r="AC55" s="40"/>
      <c r="AD55" s="40"/>
      <c r="AE55" s="40"/>
      <c r="AF55" s="17"/>
      <c r="AG55" s="33" t="str">
        <f>IF(COUNTIF(AG12:AG41,"ZV")=0,"",COUNTIF(AG12:AG41,"ZV"))</f>
        <v/>
      </c>
      <c r="AH55" s="39"/>
      <c r="AI55" s="40"/>
      <c r="AJ55" s="40"/>
      <c r="AK55" s="40"/>
      <c r="AL55" s="17"/>
      <c r="AM55" s="33" t="str">
        <f>IF(COUNTIF(AM12:AM41,"ZV")=0,"",COUNTIF(AM12:AM41,"ZV"))</f>
        <v/>
      </c>
      <c r="AN55" s="39"/>
      <c r="AO55" s="40"/>
      <c r="AP55" s="40"/>
      <c r="AQ55" s="40"/>
      <c r="AR55" s="17"/>
      <c r="AS55" s="33" t="str">
        <f>IF(COUNTIF(AS12:AS41,"ZV")=0,"",COUNTIF(AS12:AS41,"ZV"))</f>
        <v/>
      </c>
      <c r="AT55" s="39"/>
      <c r="AU55" s="40"/>
      <c r="AV55" s="40"/>
      <c r="AW55" s="40"/>
      <c r="AX55" s="17"/>
      <c r="AY55" s="33" t="str">
        <f>IF(COUNTIF(AY12:AY41,"ZV")=0,"",COUNTIF(AY12:AY41,"ZV"))</f>
        <v/>
      </c>
      <c r="AZ55" s="34"/>
      <c r="BA55" s="32"/>
      <c r="BB55" s="32"/>
      <c r="BC55" s="32"/>
      <c r="BD55" s="8"/>
      <c r="BE55" s="86" t="str">
        <f t="shared" si="43"/>
        <v/>
      </c>
    </row>
    <row r="56" spans="1:57" s="113" customFormat="1" ht="15.75" customHeight="1" thickBot="1" x14ac:dyDescent="0.35">
      <c r="A56" s="41"/>
      <c r="B56" s="27"/>
      <c r="C56" s="28" t="s">
        <v>24</v>
      </c>
      <c r="D56" s="42"/>
      <c r="E56" s="43"/>
      <c r="F56" s="43"/>
      <c r="G56" s="43"/>
      <c r="H56" s="44"/>
      <c r="I56" s="45" t="str">
        <f>IF(SUM(I44:I55)=0,"",SUM(I44:I55))</f>
        <v/>
      </c>
      <c r="J56" s="42"/>
      <c r="K56" s="43"/>
      <c r="L56" s="43"/>
      <c r="M56" s="43"/>
      <c r="N56" s="44"/>
      <c r="O56" s="45" t="str">
        <f>IF(SUM(O44:O55)=0,"",SUM(O44:O55))</f>
        <v/>
      </c>
      <c r="P56" s="42"/>
      <c r="Q56" s="43"/>
      <c r="R56" s="43"/>
      <c r="S56" s="43"/>
      <c r="T56" s="44"/>
      <c r="U56" s="45" t="str">
        <f>IF(SUM(U44:U55)=0,"",SUM(U44:U55))</f>
        <v/>
      </c>
      <c r="V56" s="42"/>
      <c r="W56" s="43"/>
      <c r="X56" s="43"/>
      <c r="Y56" s="43"/>
      <c r="Z56" s="44"/>
      <c r="AA56" s="45" t="str">
        <f>IF(SUM(AA44:AA55)=0,"",SUM(AA44:AA55))</f>
        <v/>
      </c>
      <c r="AB56" s="42"/>
      <c r="AC56" s="43"/>
      <c r="AD56" s="43"/>
      <c r="AE56" s="43"/>
      <c r="AF56" s="44"/>
      <c r="AG56" s="45">
        <f>IF(SUM(AG44:AG55)=0,"",SUM(AG44:AG55))</f>
        <v>7</v>
      </c>
      <c r="AH56" s="42"/>
      <c r="AI56" s="43"/>
      <c r="AJ56" s="43"/>
      <c r="AK56" s="43"/>
      <c r="AL56" s="44"/>
      <c r="AM56" s="45">
        <f>IF(SUM(AM44:AM55)=0,"",SUM(AM44:AM55))</f>
        <v>5</v>
      </c>
      <c r="AN56" s="42"/>
      <c r="AO56" s="43"/>
      <c r="AP56" s="43"/>
      <c r="AQ56" s="43"/>
      <c r="AR56" s="44"/>
      <c r="AS56" s="45">
        <f>IF(SUM(AS44:AS55)=0,"",SUM(AS44:AS55))</f>
        <v>5</v>
      </c>
      <c r="AT56" s="42"/>
      <c r="AU56" s="43"/>
      <c r="AV56" s="43"/>
      <c r="AW56" s="43"/>
      <c r="AX56" s="44"/>
      <c r="AY56" s="45">
        <f>IF(SUM(AY44:AY55)=0,"",SUM(AY44:AY55))</f>
        <v>4</v>
      </c>
      <c r="AZ56" s="46"/>
      <c r="BA56" s="43"/>
      <c r="BB56" s="43"/>
      <c r="BC56" s="43"/>
      <c r="BD56" s="44"/>
      <c r="BE56" s="86">
        <f t="shared" si="43"/>
        <v>21</v>
      </c>
    </row>
    <row r="57" spans="1:57" s="113" customFormat="1" ht="15.75" customHeight="1" thickTop="1" x14ac:dyDescent="0.3">
      <c r="A57" s="169"/>
      <c r="B57" s="170"/>
      <c r="C57" s="170"/>
    </row>
    <row r="58" spans="1:57" s="113" customFormat="1" ht="15.75" customHeight="1" x14ac:dyDescent="0.3">
      <c r="A58" s="169"/>
      <c r="B58" s="170"/>
      <c r="C58" s="170"/>
    </row>
    <row r="59" spans="1:57" s="113" customFormat="1" ht="15.75" customHeight="1" x14ac:dyDescent="0.3">
      <c r="A59" s="169"/>
      <c r="B59" s="170"/>
      <c r="C59" s="170"/>
    </row>
    <row r="60" spans="1:57" s="113" customFormat="1" ht="15.75" customHeight="1" x14ac:dyDescent="0.3">
      <c r="A60" s="169"/>
      <c r="B60" s="170"/>
      <c r="C60" s="170"/>
    </row>
    <row r="61" spans="1:57" s="113" customFormat="1" ht="15.75" customHeight="1" x14ac:dyDescent="0.3">
      <c r="A61" s="169"/>
      <c r="B61" s="170"/>
      <c r="C61" s="170"/>
    </row>
    <row r="62" spans="1:57" s="113" customFormat="1" ht="15.75" customHeight="1" x14ac:dyDescent="0.3">
      <c r="A62" s="169"/>
      <c r="B62" s="170"/>
      <c r="C62" s="170"/>
    </row>
    <row r="63" spans="1:57" s="113" customFormat="1" ht="15.75" customHeight="1" x14ac:dyDescent="0.3">
      <c r="A63" s="169"/>
      <c r="B63" s="170"/>
      <c r="C63" s="170"/>
    </row>
    <row r="64" spans="1:57" s="113" customFormat="1" ht="15.75" customHeight="1" x14ac:dyDescent="0.3">
      <c r="A64" s="169"/>
      <c r="B64" s="170"/>
      <c r="C64" s="170"/>
    </row>
    <row r="65" spans="1:3" s="113" customFormat="1" ht="15.75" customHeight="1" x14ac:dyDescent="0.3">
      <c r="A65" s="169"/>
      <c r="B65" s="170"/>
      <c r="C65" s="170"/>
    </row>
    <row r="66" spans="1:3" s="113" customFormat="1" ht="15.75" customHeight="1" x14ac:dyDescent="0.3">
      <c r="A66" s="169"/>
      <c r="B66" s="170"/>
      <c r="C66" s="170"/>
    </row>
    <row r="67" spans="1:3" s="113" customFormat="1" ht="15.75" customHeight="1" x14ac:dyDescent="0.3">
      <c r="A67" s="169"/>
      <c r="B67" s="170"/>
      <c r="C67" s="170"/>
    </row>
    <row r="68" spans="1:3" s="113" customFormat="1" ht="15.75" customHeight="1" x14ac:dyDescent="0.3">
      <c r="A68" s="169"/>
      <c r="B68" s="170"/>
      <c r="C68" s="170"/>
    </row>
    <row r="69" spans="1:3" s="113" customFormat="1" ht="15.75" customHeight="1" x14ac:dyDescent="0.3">
      <c r="A69" s="169"/>
      <c r="B69" s="170"/>
      <c r="C69" s="170"/>
    </row>
    <row r="70" spans="1:3" s="113" customFormat="1" ht="15.75" customHeight="1" x14ac:dyDescent="0.3">
      <c r="A70" s="169"/>
      <c r="B70" s="170"/>
      <c r="C70" s="170"/>
    </row>
    <row r="71" spans="1:3" s="113" customFormat="1" ht="15.75" customHeight="1" x14ac:dyDescent="0.3">
      <c r="A71" s="169"/>
      <c r="B71" s="170"/>
      <c r="C71" s="170"/>
    </row>
    <row r="72" spans="1:3" s="113" customFormat="1" ht="15.75" customHeight="1" x14ac:dyDescent="0.3">
      <c r="A72" s="169"/>
      <c r="B72" s="170"/>
      <c r="C72" s="170"/>
    </row>
    <row r="73" spans="1:3" s="113" customFormat="1" ht="15.75" customHeight="1" x14ac:dyDescent="0.3">
      <c r="A73" s="169"/>
      <c r="B73" s="170"/>
      <c r="C73" s="170"/>
    </row>
    <row r="74" spans="1:3" s="113" customFormat="1" ht="15.75" customHeight="1" x14ac:dyDescent="0.3">
      <c r="A74" s="169"/>
      <c r="B74" s="170"/>
      <c r="C74" s="170"/>
    </row>
    <row r="75" spans="1:3" s="113" customFormat="1" ht="15.75" customHeight="1" x14ac:dyDescent="0.3">
      <c r="A75" s="169"/>
      <c r="B75" s="170"/>
      <c r="C75" s="170"/>
    </row>
    <row r="76" spans="1:3" s="113" customFormat="1" ht="15.75" customHeight="1" x14ac:dyDescent="0.3">
      <c r="A76" s="169"/>
      <c r="B76" s="170"/>
      <c r="C76" s="170"/>
    </row>
    <row r="77" spans="1:3" s="113" customFormat="1" ht="15.75" customHeight="1" x14ac:dyDescent="0.3">
      <c r="A77" s="169"/>
      <c r="B77" s="170"/>
      <c r="C77" s="170"/>
    </row>
    <row r="78" spans="1:3" s="113" customFormat="1" ht="15.75" customHeight="1" x14ac:dyDescent="0.3">
      <c r="A78" s="169"/>
      <c r="B78" s="170"/>
      <c r="C78" s="170"/>
    </row>
    <row r="79" spans="1:3" s="113" customFormat="1" ht="15.75" customHeight="1" x14ac:dyDescent="0.3">
      <c r="A79" s="169"/>
      <c r="B79" s="170"/>
      <c r="C79" s="170"/>
    </row>
    <row r="80" spans="1:3" s="113" customFormat="1" ht="15.75" customHeight="1" x14ac:dyDescent="0.3">
      <c r="A80" s="169"/>
      <c r="B80" s="170"/>
      <c r="C80" s="170"/>
    </row>
    <row r="81" spans="1:3" s="113" customFormat="1" ht="15.75" customHeight="1" x14ac:dyDescent="0.3">
      <c r="A81" s="169"/>
      <c r="B81" s="170"/>
      <c r="C81" s="170"/>
    </row>
    <row r="82" spans="1:3" s="113" customFormat="1" ht="15.75" customHeight="1" x14ac:dyDescent="0.3">
      <c r="A82" s="169"/>
      <c r="B82" s="170"/>
      <c r="C82" s="170"/>
    </row>
    <row r="83" spans="1:3" s="113" customFormat="1" ht="15.75" customHeight="1" x14ac:dyDescent="0.3">
      <c r="A83" s="169"/>
      <c r="B83" s="170"/>
      <c r="C83" s="170"/>
    </row>
    <row r="84" spans="1:3" s="113" customFormat="1" ht="15.75" customHeight="1" x14ac:dyDescent="0.3">
      <c r="A84" s="169"/>
      <c r="B84" s="170"/>
      <c r="C84" s="170"/>
    </row>
    <row r="85" spans="1:3" s="113" customFormat="1" ht="15.75" customHeight="1" x14ac:dyDescent="0.3">
      <c r="A85" s="169"/>
      <c r="B85" s="170"/>
      <c r="C85" s="170"/>
    </row>
    <row r="86" spans="1:3" s="113" customFormat="1" ht="15.75" customHeight="1" x14ac:dyDescent="0.3">
      <c r="A86" s="169"/>
      <c r="B86" s="170"/>
      <c r="C86" s="170"/>
    </row>
    <row r="87" spans="1:3" s="113" customFormat="1" ht="15.75" customHeight="1" x14ac:dyDescent="0.3">
      <c r="A87" s="169"/>
      <c r="B87" s="170"/>
      <c r="C87" s="170"/>
    </row>
    <row r="88" spans="1:3" s="113" customFormat="1" ht="15.75" customHeight="1" x14ac:dyDescent="0.3">
      <c r="A88" s="169"/>
      <c r="B88" s="170"/>
      <c r="C88" s="170"/>
    </row>
    <row r="89" spans="1:3" s="113" customFormat="1" ht="15.75" customHeight="1" x14ac:dyDescent="0.3">
      <c r="A89" s="169"/>
      <c r="B89" s="170"/>
      <c r="C89" s="170"/>
    </row>
    <row r="90" spans="1:3" s="113" customFormat="1" ht="15.75" customHeight="1" x14ac:dyDescent="0.3">
      <c r="A90" s="169"/>
      <c r="B90" s="170"/>
      <c r="C90" s="170"/>
    </row>
    <row r="91" spans="1:3" s="113" customFormat="1" ht="15.75" customHeight="1" x14ac:dyDescent="0.3">
      <c r="A91" s="169"/>
      <c r="B91" s="170"/>
      <c r="C91" s="170"/>
    </row>
    <row r="92" spans="1:3" s="113" customFormat="1" ht="15.75" customHeight="1" x14ac:dyDescent="0.3">
      <c r="A92" s="169"/>
      <c r="B92" s="170"/>
      <c r="C92" s="170"/>
    </row>
    <row r="93" spans="1:3" s="113" customFormat="1" ht="15.75" customHeight="1" x14ac:dyDescent="0.3">
      <c r="A93" s="169"/>
      <c r="B93" s="170"/>
      <c r="C93" s="170"/>
    </row>
    <row r="94" spans="1:3" s="113" customFormat="1" ht="15.75" customHeight="1" x14ac:dyDescent="0.3">
      <c r="A94" s="169"/>
      <c r="B94" s="170"/>
      <c r="C94" s="170"/>
    </row>
    <row r="95" spans="1:3" s="113" customFormat="1" ht="15.75" customHeight="1" x14ac:dyDescent="0.3">
      <c r="A95" s="169"/>
      <c r="B95" s="170"/>
      <c r="C95" s="170"/>
    </row>
    <row r="96" spans="1:3" s="113" customFormat="1" ht="15.75" customHeight="1" x14ac:dyDescent="0.3">
      <c r="A96" s="169"/>
      <c r="B96" s="170"/>
      <c r="C96" s="170"/>
    </row>
    <row r="97" spans="1:3" s="113" customFormat="1" ht="15.75" customHeight="1" x14ac:dyDescent="0.3">
      <c r="A97" s="169"/>
      <c r="B97" s="170"/>
      <c r="C97" s="170"/>
    </row>
    <row r="98" spans="1:3" s="113" customFormat="1" ht="15.75" customHeight="1" x14ac:dyDescent="0.3">
      <c r="A98" s="169"/>
      <c r="B98" s="170"/>
      <c r="C98" s="170"/>
    </row>
    <row r="99" spans="1:3" s="113" customFormat="1" ht="15.75" customHeight="1" x14ac:dyDescent="0.3">
      <c r="A99" s="169"/>
      <c r="B99" s="170"/>
      <c r="C99" s="170"/>
    </row>
    <row r="100" spans="1:3" s="113" customFormat="1" ht="15.75" customHeight="1" x14ac:dyDescent="0.3">
      <c r="A100" s="169"/>
      <c r="B100" s="170"/>
      <c r="C100" s="170"/>
    </row>
    <row r="101" spans="1:3" s="113" customFormat="1" ht="15.75" customHeight="1" x14ac:dyDescent="0.3">
      <c r="A101" s="169"/>
      <c r="B101" s="170"/>
      <c r="C101" s="170"/>
    </row>
    <row r="102" spans="1:3" s="113" customFormat="1" ht="15.75" customHeight="1" x14ac:dyDescent="0.3">
      <c r="A102" s="169"/>
      <c r="B102" s="170"/>
      <c r="C102" s="170"/>
    </row>
    <row r="103" spans="1:3" s="113" customFormat="1" ht="15.75" customHeight="1" x14ac:dyDescent="0.3">
      <c r="A103" s="169"/>
      <c r="B103" s="170"/>
      <c r="C103" s="170"/>
    </row>
    <row r="104" spans="1:3" s="113" customFormat="1" ht="15.75" customHeight="1" x14ac:dyDescent="0.3">
      <c r="A104" s="169"/>
      <c r="B104" s="170"/>
      <c r="C104" s="170"/>
    </row>
    <row r="105" spans="1:3" s="113" customFormat="1" ht="15.75" customHeight="1" x14ac:dyDescent="0.3">
      <c r="A105" s="169"/>
      <c r="B105" s="170"/>
      <c r="C105" s="170"/>
    </row>
    <row r="106" spans="1:3" s="113" customFormat="1" ht="15.75" customHeight="1" x14ac:dyDescent="0.3">
      <c r="A106" s="169"/>
      <c r="B106" s="170"/>
      <c r="C106" s="170"/>
    </row>
    <row r="107" spans="1:3" s="113" customFormat="1" ht="15.75" customHeight="1" x14ac:dyDescent="0.3">
      <c r="A107" s="169"/>
      <c r="B107" s="170"/>
      <c r="C107" s="170"/>
    </row>
    <row r="108" spans="1:3" s="113" customFormat="1" ht="15.75" customHeight="1" x14ac:dyDescent="0.3">
      <c r="A108" s="169"/>
      <c r="B108" s="170"/>
      <c r="C108" s="170"/>
    </row>
    <row r="109" spans="1:3" s="113" customFormat="1" ht="15.75" customHeight="1" x14ac:dyDescent="0.3">
      <c r="A109" s="169"/>
      <c r="B109" s="170"/>
      <c r="C109" s="170"/>
    </row>
    <row r="110" spans="1:3" s="113" customFormat="1" ht="15.75" customHeight="1" x14ac:dyDescent="0.3">
      <c r="A110" s="169"/>
      <c r="B110" s="170"/>
      <c r="C110" s="170"/>
    </row>
    <row r="111" spans="1:3" s="113" customFormat="1" ht="15.75" customHeight="1" x14ac:dyDescent="0.3">
      <c r="A111" s="169"/>
      <c r="B111" s="170"/>
      <c r="C111" s="170"/>
    </row>
    <row r="112" spans="1:3" s="113" customFormat="1" ht="15.75" customHeight="1" x14ac:dyDescent="0.3">
      <c r="A112" s="169"/>
      <c r="B112" s="170"/>
      <c r="C112" s="170"/>
    </row>
    <row r="113" spans="1:3" s="113" customFormat="1" ht="15.75" customHeight="1" x14ac:dyDescent="0.3">
      <c r="A113" s="169"/>
      <c r="B113" s="170"/>
      <c r="C113" s="170"/>
    </row>
    <row r="114" spans="1:3" s="113" customFormat="1" ht="15.75" customHeight="1" x14ac:dyDescent="0.3">
      <c r="A114" s="169"/>
      <c r="B114" s="170"/>
      <c r="C114" s="170"/>
    </row>
    <row r="115" spans="1:3" s="113" customFormat="1" ht="15.75" customHeight="1" x14ac:dyDescent="0.3">
      <c r="A115" s="169"/>
      <c r="B115" s="170"/>
      <c r="C115" s="170"/>
    </row>
    <row r="116" spans="1:3" s="113" customFormat="1" ht="15.75" customHeight="1" x14ac:dyDescent="0.3">
      <c r="A116" s="169"/>
      <c r="B116" s="170"/>
      <c r="C116" s="170"/>
    </row>
    <row r="117" spans="1:3" s="113" customFormat="1" ht="15.75" customHeight="1" x14ac:dyDescent="0.3">
      <c r="A117" s="169"/>
      <c r="B117" s="170"/>
      <c r="C117" s="170"/>
    </row>
    <row r="118" spans="1:3" s="113" customFormat="1" ht="15.75" customHeight="1" x14ac:dyDescent="0.3">
      <c r="A118" s="169"/>
      <c r="B118" s="170"/>
      <c r="C118" s="170"/>
    </row>
    <row r="119" spans="1:3" s="113" customFormat="1" ht="15.75" customHeight="1" x14ac:dyDescent="0.3">
      <c r="A119" s="169"/>
      <c r="B119" s="170"/>
      <c r="C119" s="170"/>
    </row>
    <row r="120" spans="1:3" s="113" customFormat="1" ht="15.75" customHeight="1" x14ac:dyDescent="0.3">
      <c r="A120" s="169"/>
      <c r="B120" s="170"/>
      <c r="C120" s="170"/>
    </row>
    <row r="121" spans="1:3" s="113" customFormat="1" ht="15.75" customHeight="1" x14ac:dyDescent="0.3">
      <c r="A121" s="169"/>
      <c r="B121" s="170"/>
      <c r="C121" s="170"/>
    </row>
    <row r="122" spans="1:3" s="113" customFormat="1" ht="15.75" customHeight="1" x14ac:dyDescent="0.3">
      <c r="A122" s="169"/>
      <c r="B122" s="111"/>
      <c r="C122" s="111"/>
    </row>
    <row r="123" spans="1:3" s="113" customFormat="1" ht="15.75" customHeight="1" x14ac:dyDescent="0.3">
      <c r="A123" s="169"/>
      <c r="B123" s="111"/>
      <c r="C123" s="111"/>
    </row>
    <row r="124" spans="1:3" s="113" customFormat="1" ht="15.75" customHeight="1" x14ac:dyDescent="0.3">
      <c r="A124" s="169"/>
      <c r="B124" s="111"/>
      <c r="C124" s="111"/>
    </row>
    <row r="125" spans="1:3" s="113" customFormat="1" ht="15.75" customHeight="1" x14ac:dyDescent="0.3">
      <c r="A125" s="169"/>
      <c r="B125" s="111"/>
      <c r="C125" s="111"/>
    </row>
    <row r="126" spans="1:3" s="113" customFormat="1" ht="15.75" customHeight="1" x14ac:dyDescent="0.3">
      <c r="A126" s="169"/>
      <c r="B126" s="111"/>
      <c r="C126" s="111"/>
    </row>
    <row r="127" spans="1:3" s="113" customFormat="1" ht="15.75" customHeight="1" x14ac:dyDescent="0.3">
      <c r="A127" s="169"/>
      <c r="B127" s="111"/>
      <c r="C127" s="111"/>
    </row>
    <row r="128" spans="1:3" s="113" customFormat="1" ht="15.75" customHeight="1" x14ac:dyDescent="0.3">
      <c r="A128" s="169"/>
      <c r="B128" s="111"/>
      <c r="C128" s="111"/>
    </row>
    <row r="129" spans="1:57" ht="15.75" customHeight="1" x14ac:dyDescent="0.3">
      <c r="A129" s="169"/>
      <c r="B129" s="111"/>
      <c r="C129" s="111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  <c r="AE129" s="113"/>
      <c r="AF129" s="113"/>
      <c r="AG129" s="113"/>
      <c r="AH129" s="113"/>
      <c r="AI129" s="113"/>
      <c r="AJ129" s="113"/>
      <c r="AK129" s="113"/>
      <c r="AL129" s="113"/>
      <c r="AM129" s="113"/>
      <c r="AN129" s="113"/>
      <c r="AO129" s="113"/>
      <c r="AP129" s="113"/>
      <c r="AQ129" s="113"/>
      <c r="AR129" s="113"/>
      <c r="AS129" s="113"/>
      <c r="AT129" s="113"/>
      <c r="AU129" s="113"/>
      <c r="AV129" s="113"/>
      <c r="AW129" s="113"/>
      <c r="AX129" s="113"/>
      <c r="AY129" s="113"/>
      <c r="AZ129" s="113"/>
      <c r="BA129" s="113"/>
      <c r="BB129" s="113"/>
      <c r="BC129" s="113"/>
      <c r="BD129" s="113"/>
      <c r="BE129" s="113"/>
    </row>
    <row r="130" spans="1:57" ht="15.75" customHeight="1" x14ac:dyDescent="0.3">
      <c r="A130" s="169"/>
      <c r="B130" s="111"/>
      <c r="C130" s="111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  <c r="AV130" s="113"/>
      <c r="AW130" s="113"/>
      <c r="AX130" s="113"/>
      <c r="AY130" s="113"/>
      <c r="AZ130" s="113"/>
      <c r="BA130" s="113"/>
      <c r="BB130" s="113"/>
      <c r="BC130" s="113"/>
      <c r="BD130" s="113"/>
      <c r="BE130" s="113"/>
    </row>
    <row r="131" spans="1:57" ht="15.75" customHeight="1" x14ac:dyDescent="0.3">
      <c r="A131" s="171"/>
      <c r="B131" s="109"/>
      <c r="C131" s="109"/>
    </row>
    <row r="132" spans="1:57" ht="15.75" customHeight="1" x14ac:dyDescent="0.3">
      <c r="A132" s="171"/>
      <c r="B132" s="109"/>
      <c r="C132" s="109"/>
    </row>
    <row r="133" spans="1:57" ht="15.75" customHeight="1" x14ac:dyDescent="0.3">
      <c r="A133" s="171"/>
      <c r="B133" s="109"/>
      <c r="C133" s="109"/>
    </row>
    <row r="134" spans="1:57" ht="15.75" customHeight="1" x14ac:dyDescent="0.3">
      <c r="A134" s="171"/>
      <c r="B134" s="109"/>
      <c r="C134" s="109"/>
    </row>
    <row r="135" spans="1:57" ht="15.75" customHeight="1" x14ac:dyDescent="0.3">
      <c r="A135" s="171"/>
      <c r="B135" s="109"/>
      <c r="C135" s="109"/>
    </row>
    <row r="136" spans="1:57" ht="15.75" customHeight="1" x14ac:dyDescent="0.3">
      <c r="A136" s="171"/>
      <c r="B136" s="109"/>
      <c r="C136" s="109"/>
    </row>
    <row r="137" spans="1:57" ht="15.75" customHeight="1" x14ac:dyDescent="0.3">
      <c r="A137" s="171"/>
      <c r="B137" s="109"/>
      <c r="C137" s="109"/>
    </row>
    <row r="138" spans="1:57" ht="15.75" customHeight="1" x14ac:dyDescent="0.3">
      <c r="A138" s="171"/>
      <c r="B138" s="109"/>
      <c r="C138" s="109"/>
    </row>
    <row r="139" spans="1:57" ht="15.75" customHeight="1" x14ac:dyDescent="0.3">
      <c r="A139" s="171"/>
      <c r="B139" s="109"/>
      <c r="C139" s="109"/>
    </row>
    <row r="140" spans="1:57" ht="15.75" customHeight="1" x14ac:dyDescent="0.3">
      <c r="A140" s="171"/>
      <c r="B140" s="109"/>
      <c r="C140" s="109"/>
    </row>
    <row r="141" spans="1:57" ht="15.75" customHeight="1" x14ac:dyDescent="0.3">
      <c r="A141" s="171"/>
      <c r="B141" s="109"/>
      <c r="C141" s="109"/>
    </row>
    <row r="142" spans="1:57" ht="15.75" customHeight="1" x14ac:dyDescent="0.3">
      <c r="A142" s="171"/>
      <c r="B142" s="109"/>
      <c r="C142" s="109"/>
    </row>
    <row r="143" spans="1:57" ht="15.75" customHeight="1" x14ac:dyDescent="0.3">
      <c r="A143" s="171"/>
      <c r="B143" s="109"/>
      <c r="C143" s="109"/>
    </row>
    <row r="144" spans="1:57" ht="15.75" customHeight="1" x14ac:dyDescent="0.3">
      <c r="A144" s="171"/>
      <c r="B144" s="109"/>
      <c r="C144" s="109"/>
    </row>
    <row r="145" spans="1:3" ht="15.75" customHeight="1" x14ac:dyDescent="0.3">
      <c r="A145" s="171"/>
      <c r="B145" s="109"/>
      <c r="C145" s="109"/>
    </row>
    <row r="146" spans="1:3" ht="15.75" customHeight="1" x14ac:dyDescent="0.3">
      <c r="A146" s="171"/>
      <c r="B146" s="109"/>
      <c r="C146" s="109"/>
    </row>
    <row r="147" spans="1:3" ht="15.75" customHeight="1" x14ac:dyDescent="0.3">
      <c r="A147" s="171"/>
      <c r="B147" s="109"/>
      <c r="C147" s="109"/>
    </row>
    <row r="148" spans="1:3" ht="15.75" customHeight="1" x14ac:dyDescent="0.3">
      <c r="A148" s="171"/>
      <c r="B148" s="109"/>
      <c r="C148" s="109"/>
    </row>
    <row r="149" spans="1:3" ht="15.75" customHeight="1" x14ac:dyDescent="0.3">
      <c r="A149" s="171"/>
      <c r="B149" s="109"/>
      <c r="C149" s="109"/>
    </row>
    <row r="150" spans="1:3" ht="15.75" customHeight="1" x14ac:dyDescent="0.3">
      <c r="A150" s="171"/>
      <c r="B150" s="109"/>
      <c r="C150" s="109"/>
    </row>
    <row r="151" spans="1:3" ht="15.75" customHeight="1" x14ac:dyDescent="0.3">
      <c r="A151" s="171"/>
      <c r="B151" s="109"/>
      <c r="C151" s="109"/>
    </row>
    <row r="152" spans="1:3" ht="15.75" customHeight="1" x14ac:dyDescent="0.3">
      <c r="A152" s="171"/>
      <c r="B152" s="109"/>
      <c r="C152" s="109"/>
    </row>
    <row r="153" spans="1:3" ht="15.75" customHeight="1" x14ac:dyDescent="0.3">
      <c r="A153" s="171"/>
      <c r="B153" s="109"/>
      <c r="C153" s="109"/>
    </row>
    <row r="154" spans="1:3" ht="15.75" customHeight="1" x14ac:dyDescent="0.3">
      <c r="A154" s="171"/>
      <c r="B154" s="109"/>
      <c r="C154" s="109"/>
    </row>
    <row r="155" spans="1:3" ht="15.75" customHeight="1" x14ac:dyDescent="0.3">
      <c r="A155" s="171"/>
      <c r="B155" s="109"/>
      <c r="C155" s="109"/>
    </row>
    <row r="156" spans="1:3" ht="15.75" customHeight="1" x14ac:dyDescent="0.3">
      <c r="A156" s="171"/>
      <c r="B156" s="109"/>
      <c r="C156" s="109"/>
    </row>
    <row r="157" spans="1:3" ht="15.75" customHeight="1" x14ac:dyDescent="0.3">
      <c r="A157" s="171"/>
      <c r="B157" s="109"/>
      <c r="C157" s="109"/>
    </row>
    <row r="158" spans="1:3" ht="15.75" customHeight="1" x14ac:dyDescent="0.3">
      <c r="A158" s="171"/>
      <c r="B158" s="109"/>
      <c r="C158" s="109"/>
    </row>
    <row r="159" spans="1:3" ht="15.75" customHeight="1" x14ac:dyDescent="0.3">
      <c r="A159" s="171"/>
      <c r="B159" s="109"/>
      <c r="C159" s="109"/>
    </row>
    <row r="160" spans="1:3" ht="15.75" customHeight="1" x14ac:dyDescent="0.3">
      <c r="A160" s="171"/>
      <c r="B160" s="109"/>
      <c r="C160" s="109"/>
    </row>
    <row r="161" spans="1:3" ht="15.75" customHeight="1" x14ac:dyDescent="0.3">
      <c r="A161" s="171"/>
      <c r="B161" s="109"/>
      <c r="C161" s="109"/>
    </row>
    <row r="162" spans="1:3" ht="15.75" customHeight="1" x14ac:dyDescent="0.3">
      <c r="A162" s="171"/>
      <c r="B162" s="109"/>
      <c r="C162" s="109"/>
    </row>
    <row r="163" spans="1:3" x14ac:dyDescent="0.3">
      <c r="A163" s="171"/>
      <c r="B163" s="109"/>
      <c r="C163" s="109"/>
    </row>
    <row r="164" spans="1:3" x14ac:dyDescent="0.3">
      <c r="A164" s="171"/>
      <c r="B164" s="109"/>
      <c r="C164" s="109"/>
    </row>
    <row r="165" spans="1:3" x14ac:dyDescent="0.3">
      <c r="A165" s="171"/>
      <c r="B165" s="109"/>
      <c r="C165" s="109"/>
    </row>
    <row r="166" spans="1:3" x14ac:dyDescent="0.3">
      <c r="A166" s="171"/>
      <c r="B166" s="109"/>
      <c r="C166" s="109"/>
    </row>
    <row r="167" spans="1:3" x14ac:dyDescent="0.3">
      <c r="A167" s="171"/>
      <c r="B167" s="109"/>
      <c r="C167" s="109"/>
    </row>
    <row r="168" spans="1:3" x14ac:dyDescent="0.3">
      <c r="A168" s="171"/>
      <c r="B168" s="109"/>
      <c r="C168" s="109"/>
    </row>
    <row r="169" spans="1:3" x14ac:dyDescent="0.3">
      <c r="A169" s="171"/>
      <c r="B169" s="109"/>
      <c r="C169" s="109"/>
    </row>
    <row r="170" spans="1:3" x14ac:dyDescent="0.3">
      <c r="A170" s="171"/>
      <c r="B170" s="109"/>
      <c r="C170" s="109"/>
    </row>
    <row r="171" spans="1:3" x14ac:dyDescent="0.3">
      <c r="A171" s="171"/>
      <c r="B171" s="109"/>
      <c r="C171" s="109"/>
    </row>
    <row r="172" spans="1:3" x14ac:dyDescent="0.3">
      <c r="A172" s="171"/>
      <c r="B172" s="109"/>
      <c r="C172" s="109"/>
    </row>
    <row r="173" spans="1:3" x14ac:dyDescent="0.3">
      <c r="A173" s="171"/>
      <c r="B173" s="109"/>
      <c r="C173" s="109"/>
    </row>
    <row r="174" spans="1:3" x14ac:dyDescent="0.3">
      <c r="A174" s="171"/>
      <c r="B174" s="109"/>
      <c r="C174" s="109"/>
    </row>
    <row r="175" spans="1:3" x14ac:dyDescent="0.3">
      <c r="A175" s="171"/>
      <c r="B175" s="109"/>
      <c r="C175" s="109"/>
    </row>
    <row r="176" spans="1:3" x14ac:dyDescent="0.3">
      <c r="A176" s="171"/>
      <c r="B176" s="109"/>
      <c r="C176" s="109"/>
    </row>
    <row r="177" spans="1:3" x14ac:dyDescent="0.3">
      <c r="A177" s="171"/>
      <c r="B177" s="109"/>
      <c r="C177" s="109"/>
    </row>
    <row r="178" spans="1:3" x14ac:dyDescent="0.3">
      <c r="A178" s="171"/>
      <c r="B178" s="109"/>
      <c r="C178" s="109"/>
    </row>
    <row r="179" spans="1:3" x14ac:dyDescent="0.3">
      <c r="A179" s="171"/>
      <c r="B179" s="109"/>
      <c r="C179" s="109"/>
    </row>
    <row r="180" spans="1:3" x14ac:dyDescent="0.3">
      <c r="A180" s="171"/>
      <c r="B180" s="109"/>
      <c r="C180" s="109"/>
    </row>
    <row r="181" spans="1:3" x14ac:dyDescent="0.3">
      <c r="A181" s="171"/>
      <c r="B181" s="109"/>
      <c r="C181" s="109"/>
    </row>
    <row r="182" spans="1:3" x14ac:dyDescent="0.3">
      <c r="A182" s="171"/>
      <c r="B182" s="109"/>
      <c r="C182" s="109"/>
    </row>
    <row r="183" spans="1:3" x14ac:dyDescent="0.3">
      <c r="A183" s="171"/>
      <c r="B183" s="109"/>
      <c r="C183" s="109"/>
    </row>
    <row r="184" spans="1:3" x14ac:dyDescent="0.3">
      <c r="A184" s="171"/>
      <c r="B184" s="109"/>
      <c r="C184" s="109"/>
    </row>
    <row r="185" spans="1:3" x14ac:dyDescent="0.3">
      <c r="A185" s="171"/>
      <c r="B185" s="109"/>
      <c r="C185" s="109"/>
    </row>
    <row r="186" spans="1:3" x14ac:dyDescent="0.3">
      <c r="A186" s="171"/>
      <c r="B186" s="109"/>
      <c r="C186" s="109"/>
    </row>
    <row r="187" spans="1:3" x14ac:dyDescent="0.3">
      <c r="A187" s="171"/>
      <c r="B187" s="109"/>
      <c r="C187" s="109"/>
    </row>
    <row r="188" spans="1:3" x14ac:dyDescent="0.3">
      <c r="A188" s="171"/>
      <c r="B188" s="109"/>
      <c r="C188" s="109"/>
    </row>
    <row r="189" spans="1:3" x14ac:dyDescent="0.3">
      <c r="A189" s="171"/>
      <c r="B189" s="109"/>
      <c r="C189" s="109"/>
    </row>
    <row r="190" spans="1:3" x14ac:dyDescent="0.3">
      <c r="A190" s="171"/>
      <c r="B190" s="109"/>
      <c r="C190" s="109"/>
    </row>
    <row r="191" spans="1:3" x14ac:dyDescent="0.3">
      <c r="A191" s="171"/>
      <c r="B191" s="109"/>
      <c r="C191" s="109"/>
    </row>
    <row r="192" spans="1:3" x14ac:dyDescent="0.3">
      <c r="A192" s="171"/>
      <c r="B192" s="109"/>
      <c r="C192" s="109"/>
    </row>
    <row r="193" spans="1:3" x14ac:dyDescent="0.3">
      <c r="A193" s="171"/>
      <c r="B193" s="109"/>
      <c r="C193" s="109"/>
    </row>
    <row r="194" spans="1:3" x14ac:dyDescent="0.3">
      <c r="A194" s="171"/>
      <c r="B194" s="109"/>
      <c r="C194" s="109"/>
    </row>
    <row r="195" spans="1:3" x14ac:dyDescent="0.3">
      <c r="A195" s="171"/>
      <c r="B195" s="109"/>
      <c r="C195" s="109"/>
    </row>
    <row r="196" spans="1:3" x14ac:dyDescent="0.3">
      <c r="A196" s="171"/>
      <c r="B196" s="109"/>
      <c r="C196" s="109"/>
    </row>
    <row r="197" spans="1:3" x14ac:dyDescent="0.3">
      <c r="A197" s="171"/>
      <c r="B197" s="109"/>
      <c r="C197" s="109"/>
    </row>
    <row r="198" spans="1:3" x14ac:dyDescent="0.3">
      <c r="A198" s="171"/>
      <c r="B198" s="109"/>
      <c r="C198" s="109"/>
    </row>
    <row r="199" spans="1:3" x14ac:dyDescent="0.3">
      <c r="A199" s="171"/>
      <c r="B199" s="109"/>
      <c r="C199" s="109"/>
    </row>
    <row r="200" spans="1:3" x14ac:dyDescent="0.3">
      <c r="A200" s="171"/>
      <c r="B200" s="109"/>
      <c r="C200" s="109"/>
    </row>
    <row r="201" spans="1:3" x14ac:dyDescent="0.3">
      <c r="A201" s="171"/>
      <c r="B201" s="109"/>
      <c r="C201" s="109"/>
    </row>
    <row r="202" spans="1:3" x14ac:dyDescent="0.3">
      <c r="A202" s="171"/>
      <c r="B202" s="109"/>
      <c r="C202" s="109"/>
    </row>
    <row r="203" spans="1:3" x14ac:dyDescent="0.3">
      <c r="A203" s="171"/>
      <c r="B203" s="109"/>
      <c r="C203" s="109"/>
    </row>
    <row r="204" spans="1:3" x14ac:dyDescent="0.3">
      <c r="A204" s="171"/>
      <c r="B204" s="109"/>
      <c r="C204" s="109"/>
    </row>
    <row r="205" spans="1:3" x14ac:dyDescent="0.3">
      <c r="A205" s="171"/>
      <c r="B205" s="109"/>
      <c r="C205" s="109"/>
    </row>
    <row r="206" spans="1:3" x14ac:dyDescent="0.3">
      <c r="A206" s="171"/>
      <c r="B206" s="109"/>
      <c r="C206" s="109"/>
    </row>
    <row r="207" spans="1:3" x14ac:dyDescent="0.3">
      <c r="A207" s="171"/>
      <c r="B207" s="109"/>
      <c r="C207" s="109"/>
    </row>
    <row r="208" spans="1:3" x14ac:dyDescent="0.3">
      <c r="A208" s="171"/>
      <c r="B208" s="109"/>
      <c r="C208" s="109"/>
    </row>
    <row r="209" spans="1:3" x14ac:dyDescent="0.3">
      <c r="A209" s="171"/>
      <c r="B209" s="109"/>
      <c r="C209" s="109"/>
    </row>
    <row r="210" spans="1:3" x14ac:dyDescent="0.3">
      <c r="A210" s="171"/>
      <c r="B210" s="109"/>
      <c r="C210" s="109"/>
    </row>
    <row r="211" spans="1:3" x14ac:dyDescent="0.3">
      <c r="A211" s="171"/>
      <c r="B211" s="109"/>
      <c r="C211" s="109"/>
    </row>
    <row r="212" spans="1:3" x14ac:dyDescent="0.3">
      <c r="A212" s="171"/>
      <c r="B212" s="109"/>
      <c r="C212" s="109"/>
    </row>
    <row r="213" spans="1:3" x14ac:dyDescent="0.3">
      <c r="A213" s="171"/>
      <c r="B213" s="109"/>
      <c r="C213" s="109"/>
    </row>
    <row r="214" spans="1:3" x14ac:dyDescent="0.3">
      <c r="A214" s="171"/>
      <c r="B214" s="109"/>
      <c r="C214" s="109"/>
    </row>
    <row r="215" spans="1:3" x14ac:dyDescent="0.3">
      <c r="A215" s="171"/>
      <c r="B215" s="109"/>
      <c r="C215" s="109"/>
    </row>
    <row r="216" spans="1:3" x14ac:dyDescent="0.3">
      <c r="A216" s="171"/>
      <c r="B216" s="109"/>
      <c r="C216" s="109"/>
    </row>
    <row r="217" spans="1:3" x14ac:dyDescent="0.3">
      <c r="A217" s="171"/>
      <c r="B217" s="109"/>
      <c r="C217" s="109"/>
    </row>
    <row r="218" spans="1:3" x14ac:dyDescent="0.3">
      <c r="A218" s="171"/>
      <c r="B218" s="109"/>
      <c r="C218" s="109"/>
    </row>
    <row r="219" spans="1:3" x14ac:dyDescent="0.3">
      <c r="A219" s="171"/>
      <c r="B219" s="109"/>
      <c r="C219" s="109"/>
    </row>
    <row r="220" spans="1:3" x14ac:dyDescent="0.3">
      <c r="A220" s="171"/>
      <c r="B220" s="109"/>
      <c r="C220" s="109"/>
    </row>
    <row r="221" spans="1:3" x14ac:dyDescent="0.3">
      <c r="A221" s="171"/>
      <c r="B221" s="109"/>
      <c r="C221" s="109"/>
    </row>
    <row r="222" spans="1:3" x14ac:dyDescent="0.3">
      <c r="A222" s="171"/>
      <c r="B222" s="109"/>
      <c r="C222" s="109"/>
    </row>
    <row r="223" spans="1:3" x14ac:dyDescent="0.3">
      <c r="A223" s="171"/>
      <c r="B223" s="109"/>
      <c r="C223" s="109"/>
    </row>
    <row r="224" spans="1:3" x14ac:dyDescent="0.3">
      <c r="A224" s="171"/>
      <c r="B224" s="109"/>
      <c r="C224" s="109"/>
    </row>
    <row r="225" spans="1:3" x14ac:dyDescent="0.3">
      <c r="A225" s="171"/>
      <c r="B225" s="109"/>
      <c r="C225" s="109"/>
    </row>
    <row r="226" spans="1:3" x14ac:dyDescent="0.3">
      <c r="A226" s="171"/>
      <c r="B226" s="109"/>
      <c r="C226" s="109"/>
    </row>
    <row r="227" spans="1:3" x14ac:dyDescent="0.3">
      <c r="A227" s="171"/>
      <c r="B227" s="109"/>
      <c r="C227" s="109"/>
    </row>
  </sheetData>
  <sheetProtection selectLockedCells="1"/>
  <protectedRanges>
    <protectedRange sqref="C43" name="Tartomány4"/>
    <protectedRange sqref="C55:C56" name="Tartomány4_1"/>
  </protectedRanges>
  <mergeCells count="65">
    <mergeCell ref="D41:AA41"/>
    <mergeCell ref="AB41:AY41"/>
    <mergeCell ref="AZ41:BE41"/>
    <mergeCell ref="A42:AA42"/>
    <mergeCell ref="A43:AA43"/>
    <mergeCell ref="BB8:BC8"/>
    <mergeCell ref="BD8:BD9"/>
    <mergeCell ref="BE8:BE9"/>
    <mergeCell ref="D35:AA35"/>
    <mergeCell ref="AB35:AY35"/>
    <mergeCell ref="AZ35:BE35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AR8:AR9"/>
    <mergeCell ref="AA8:AA9"/>
    <mergeCell ref="AB8:AC8"/>
    <mergeCell ref="AD8:AE8"/>
    <mergeCell ref="AF8:AF9"/>
    <mergeCell ref="AG8:AG9"/>
    <mergeCell ref="AH8:AI8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1:BE1"/>
    <mergeCell ref="A2:BE2"/>
    <mergeCell ref="A3:BE3"/>
    <mergeCell ref="A4:BE4"/>
    <mergeCell ref="A5:BE5"/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5</vt:i4>
      </vt:variant>
    </vt:vector>
  </HeadingPairs>
  <TitlesOfParts>
    <vt:vector size="11" baseType="lpstr">
      <vt:lpstr>SZAK</vt:lpstr>
      <vt:lpstr>Hadtáp</vt:lpstr>
      <vt:lpstr>Közl_SPEC</vt:lpstr>
      <vt:lpstr>páncélos- és gépjármű</vt:lpstr>
      <vt:lpstr>fegyverzettechnika</vt:lpstr>
      <vt:lpstr>Katonai pénzügyi</vt:lpstr>
      <vt:lpstr>Hadtáp!Nyomtatási_terület</vt:lpstr>
      <vt:lpstr>'Katonai pénzügyi'!Nyomtatási_terület</vt:lpstr>
      <vt:lpstr>Közl_SPEC!Nyomtatási_terület</vt:lpstr>
      <vt:lpstr>'páncélos- és gépjármű'!Nyomtatási_terület</vt:lpstr>
      <vt:lpstr>SZAK!Nyomtatási_terület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Editke</dc:creator>
  <cp:lastModifiedBy>Szászi Gábor Sándor</cp:lastModifiedBy>
  <cp:lastPrinted>2023-06-27T05:49:10Z</cp:lastPrinted>
  <dcterms:created xsi:type="dcterms:W3CDTF">2013-03-06T07:49:00Z</dcterms:created>
  <dcterms:modified xsi:type="dcterms:W3CDTF">2023-06-28T16:31:50Z</dcterms:modified>
</cp:coreProperties>
</file>